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D23"/>
  <c r="D17" l="1"/>
  <c r="D12" s="1"/>
  <c r="F24"/>
  <c r="F13" s="1"/>
  <c r="E24"/>
  <c r="E13" s="1"/>
  <c r="D28"/>
  <c r="D13" s="1"/>
  <c r="D22"/>
  <c r="D27"/>
  <c r="G27" s="1"/>
  <c r="G26"/>
  <c r="D9" l="1"/>
  <c r="G24"/>
  <c r="G28"/>
  <c r="D24"/>
  <c r="G18" l="1"/>
  <c r="G23"/>
  <c r="F14"/>
  <c r="E14"/>
  <c r="D14" l="1"/>
  <c r="G14" s="1"/>
  <c r="D19"/>
  <c r="G17" l="1"/>
  <c r="F12"/>
  <c r="E12"/>
  <c r="F11"/>
  <c r="E11"/>
  <c r="F19"/>
  <c r="E19"/>
  <c r="G16"/>
  <c r="G21"/>
  <c r="G22"/>
  <c r="G19" l="1"/>
  <c r="G12"/>
  <c r="G11"/>
  <c r="E9"/>
  <c r="F9"/>
  <c r="G13"/>
  <c r="G9" l="1"/>
</calcChain>
</file>

<file path=xl/sharedStrings.xml><?xml version="1.0" encoding="utf-8"?>
<sst xmlns="http://schemas.openxmlformats.org/spreadsheetml/2006/main" count="38" uniqueCount="23">
  <si>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</si>
  <si>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</si>
  <si>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</si>
  <si>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</si>
  <si>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</si>
  <si>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</si>
  <si>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</si>
  <si>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</si>
  <si>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</si>
  <si>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</si>
  <si>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</si>
  <si>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</si>
  <si>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</si>
  <si>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</si>
  <si>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</si>
  <si>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</si>
  <si>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</si>
  <si>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</si>
  <si>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</si>
  <si>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</si>
  <si>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</si>
  <si>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</si>
  <si>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Начальник Социального отдела                                                                                                                                             ________________      А.А. Кривицкая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</si>
</sst>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6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18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28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33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23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zoomScaleSheetLayoutView="100" zoomScalePageLayoutView="90" workbookViewId="0">
      <selection activeCell="B7" sqref="B7:B8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6.899999999999999" customHeight="1">
      <c r="A1" s="1"/>
      <c r="D1" s="25" t="s">
        <v>10</v>
      </c>
      <c r="E1" s="26"/>
      <c r="F1" s="26"/>
      <c r="G1" s="26"/>
      <c r="H1" s="2"/>
      <c r="I1" s="3"/>
      <c r="J1" s="3"/>
      <c r="K1" s="3"/>
    </row>
    <row r="2" spans="1:11" ht="36.75" customHeight="1">
      <c r="A2" s="1"/>
      <c r="D2" s="30" t="s">
        <v>13</v>
      </c>
      <c r="E2" s="26"/>
      <c r="F2" s="26"/>
      <c r="G2" s="26"/>
      <c r="H2" s="4"/>
      <c r="I2" s="3"/>
      <c r="J2" s="3"/>
      <c r="K2" s="3"/>
    </row>
    <row r="3" spans="1:11" ht="10.5" customHeight="1">
      <c r="A3" s="1"/>
      <c r="D3" s="6"/>
      <c r="E3" s="7"/>
      <c r="F3" s="7"/>
      <c r="G3" s="7"/>
      <c r="H3" s="4"/>
      <c r="I3" s="3"/>
      <c r="J3" s="3"/>
      <c r="K3" s="3"/>
    </row>
    <row r="4" spans="1:11" ht="15.75" customHeight="1">
      <c r="A4" s="34" t="s">
        <v>18</v>
      </c>
      <c r="B4" s="34"/>
      <c r="C4" s="34"/>
      <c r="D4" s="34"/>
      <c r="E4" s="34"/>
      <c r="F4" s="34"/>
      <c r="G4" s="34"/>
    </row>
    <row r="5" spans="1:11" ht="11.45" customHeight="1">
      <c r="A5" s="34"/>
      <c r="B5" s="34"/>
      <c r="C5" s="34"/>
      <c r="D5" s="34"/>
      <c r="E5" s="34"/>
      <c r="F5" s="34"/>
      <c r="G5" s="34"/>
    </row>
    <row r="6" spans="1:11" ht="12" customHeight="1">
      <c r="A6" s="34"/>
      <c r="B6" s="34"/>
      <c r="C6" s="34"/>
      <c r="D6" s="34"/>
      <c r="E6" s="34"/>
      <c r="F6" s="34"/>
      <c r="G6" s="34"/>
    </row>
    <row r="7" spans="1:11" s="5" customFormat="1" ht="19.899999999999999" customHeight="1">
      <c r="A7" s="27" t="s">
        <v>0</v>
      </c>
      <c r="B7" s="27" t="s">
        <v>1</v>
      </c>
      <c r="C7" s="27" t="s">
        <v>14</v>
      </c>
      <c r="D7" s="31" t="s">
        <v>12</v>
      </c>
      <c r="E7" s="32"/>
      <c r="F7" s="32"/>
      <c r="G7" s="33"/>
      <c r="H7" s="9"/>
      <c r="I7" s="9"/>
    </row>
    <row r="8" spans="1:11" s="5" customFormat="1" ht="24" customHeight="1">
      <c r="A8" s="29"/>
      <c r="B8" s="29"/>
      <c r="C8" s="29"/>
      <c r="D8" s="19">
        <v>2022</v>
      </c>
      <c r="E8" s="19">
        <v>2023</v>
      </c>
      <c r="F8" s="19">
        <v>2024</v>
      </c>
      <c r="G8" s="20" t="s">
        <v>2</v>
      </c>
      <c r="H8" s="9"/>
      <c r="I8" s="9"/>
    </row>
    <row r="9" spans="1:11" s="5" customFormat="1" ht="16.149999999999999" customHeight="1">
      <c r="A9" s="27" t="s">
        <v>11</v>
      </c>
      <c r="B9" s="40" t="s">
        <v>16</v>
      </c>
      <c r="C9" s="21" t="s">
        <v>3</v>
      </c>
      <c r="D9" s="22">
        <f>D11+D12+D13</f>
        <v>218145110.97999999</v>
      </c>
      <c r="E9" s="22">
        <f>E11+E12+E13</f>
        <v>162189244</v>
      </c>
      <c r="F9" s="22">
        <f>F11+F12+F13</f>
        <v>162189244</v>
      </c>
      <c r="G9" s="22">
        <f>D9+E9+F9</f>
        <v>542523598.98000002</v>
      </c>
      <c r="H9" s="9"/>
      <c r="I9" s="9"/>
    </row>
    <row r="10" spans="1:11" s="5" customFormat="1" ht="12.75">
      <c r="A10" s="28"/>
      <c r="B10" s="41"/>
      <c r="C10" s="23" t="s">
        <v>4</v>
      </c>
      <c r="D10" s="22"/>
      <c r="E10" s="22"/>
      <c r="F10" s="22"/>
      <c r="G10" s="22"/>
      <c r="H10" s="9"/>
      <c r="I10" s="9"/>
    </row>
    <row r="11" spans="1:11" s="5" customFormat="1" ht="15" customHeight="1">
      <c r="A11" s="28"/>
      <c r="B11" s="41"/>
      <c r="C11" s="23" t="s">
        <v>5</v>
      </c>
      <c r="D11" s="22">
        <v>0</v>
      </c>
      <c r="E11" s="22">
        <f t="shared" ref="E11:F12" si="0">E16+E21</f>
        <v>0</v>
      </c>
      <c r="F11" s="22">
        <f t="shared" si="0"/>
        <v>0</v>
      </c>
      <c r="G11" s="22">
        <f>SUM(D11:F11)</f>
        <v>0</v>
      </c>
      <c r="H11" s="9"/>
      <c r="I11" s="9"/>
    </row>
    <row r="12" spans="1:11" s="5" customFormat="1" ht="12.75">
      <c r="A12" s="28"/>
      <c r="B12" s="41"/>
      <c r="C12" s="23" t="s">
        <v>6</v>
      </c>
      <c r="D12" s="22">
        <f>D17+D22+D27</f>
        <v>13710700</v>
      </c>
      <c r="E12" s="22">
        <f t="shared" si="0"/>
        <v>0</v>
      </c>
      <c r="F12" s="22">
        <f t="shared" si="0"/>
        <v>0</v>
      </c>
      <c r="G12" s="22">
        <f>D12+E12+F12</f>
        <v>13710700</v>
      </c>
      <c r="H12" s="9"/>
      <c r="I12" s="9"/>
    </row>
    <row r="13" spans="1:11" s="5" customFormat="1" ht="13.9" customHeight="1">
      <c r="A13" s="28"/>
      <c r="B13" s="41"/>
      <c r="C13" s="23" t="s">
        <v>7</v>
      </c>
      <c r="D13" s="22">
        <f>D18+D23+D28</f>
        <v>204434410.97999999</v>
      </c>
      <c r="E13" s="22">
        <f>E18+E23+E24</f>
        <v>162189244</v>
      </c>
      <c r="F13" s="22">
        <f>F18+F23+F24</f>
        <v>162189244</v>
      </c>
      <c r="G13" s="22">
        <f>D13+E13+F13</f>
        <v>528812898.98000002</v>
      </c>
      <c r="H13" s="9"/>
      <c r="I13" s="9"/>
    </row>
    <row r="14" spans="1:11" s="5" customFormat="1" ht="15.6" customHeight="1">
      <c r="A14" s="42" t="s">
        <v>8</v>
      </c>
      <c r="B14" s="40" t="s">
        <v>15</v>
      </c>
      <c r="C14" s="23" t="s">
        <v>3</v>
      </c>
      <c r="D14" s="22">
        <f>D16+D17+D18</f>
        <v>105911558.19000001</v>
      </c>
      <c r="E14" s="22">
        <f>E16+E17+E18</f>
        <v>71688362</v>
      </c>
      <c r="F14" s="22">
        <f>F16+F17+F18</f>
        <v>71688362</v>
      </c>
      <c r="G14" s="22">
        <f>D14+E14+F14</f>
        <v>249288282.19</v>
      </c>
      <c r="H14" s="9"/>
      <c r="I14" s="9"/>
    </row>
    <row r="15" spans="1:11" s="5" customFormat="1" ht="12.75">
      <c r="A15" s="43"/>
      <c r="B15" s="41"/>
      <c r="C15" s="23" t="s">
        <v>4</v>
      </c>
      <c r="D15" s="22"/>
      <c r="E15" s="22"/>
      <c r="F15" s="22"/>
      <c r="G15" s="22"/>
      <c r="H15" s="9"/>
      <c r="I15" s="9"/>
    </row>
    <row r="16" spans="1:11" s="5" customFormat="1" ht="14.25" customHeight="1">
      <c r="A16" s="43"/>
      <c r="B16" s="41"/>
      <c r="C16" s="23" t="s">
        <v>5</v>
      </c>
      <c r="D16" s="22">
        <v>0</v>
      </c>
      <c r="E16" s="22">
        <v>0</v>
      </c>
      <c r="F16" s="22">
        <v>0</v>
      </c>
      <c r="G16" s="22">
        <f>SUM(D16:F16)</f>
        <v>0</v>
      </c>
      <c r="H16" s="9"/>
    </row>
    <row r="17" spans="1:10" s="5" customFormat="1" ht="12.75">
      <c r="A17" s="43"/>
      <c r="B17" s="41"/>
      <c r="C17" s="23" t="s">
        <v>6</v>
      </c>
      <c r="D17" s="22">
        <f>516900+3999600+1206000</f>
        <v>5722500</v>
      </c>
      <c r="E17" s="22">
        <v>0</v>
      </c>
      <c r="F17" s="22">
        <v>0</v>
      </c>
      <c r="G17" s="22">
        <f>SUM(D17:F17)</f>
        <v>5722500</v>
      </c>
      <c r="H17" s="9"/>
    </row>
    <row r="18" spans="1:10" s="5" customFormat="1" ht="13.5" customHeight="1">
      <c r="A18" s="43"/>
      <c r="B18" s="41"/>
      <c r="C18" s="23" t="s">
        <v>7</v>
      </c>
      <c r="D18" s="22">
        <f>80083995+166650+10763326-801905+1916672+399871.73+704962.9+6955485.56</f>
        <v>100189058.19000001</v>
      </c>
      <c r="E18" s="22">
        <v>71688362</v>
      </c>
      <c r="F18" s="22">
        <v>71688362</v>
      </c>
      <c r="G18" s="22">
        <f>D18+E18+F18</f>
        <v>243565782.19</v>
      </c>
      <c r="H18" s="9"/>
    </row>
    <row r="19" spans="1:10" s="5" customFormat="1" ht="15" customHeight="1">
      <c r="A19" s="42" t="s">
        <v>9</v>
      </c>
      <c r="B19" s="37" t="s">
        <v>17</v>
      </c>
      <c r="C19" s="23" t="s">
        <v>3</v>
      </c>
      <c r="D19" s="22">
        <f>D22+D23</f>
        <v>111066231.12</v>
      </c>
      <c r="E19" s="22">
        <f>E22+E23</f>
        <v>89698977</v>
      </c>
      <c r="F19" s="22">
        <f>F22+F23</f>
        <v>89698977</v>
      </c>
      <c r="G19" s="22">
        <f>D19+E19+F19</f>
        <v>290464185.12</v>
      </c>
      <c r="H19" s="9"/>
    </row>
    <row r="20" spans="1:10" s="5" customFormat="1" ht="12.75">
      <c r="A20" s="43"/>
      <c r="B20" s="38"/>
      <c r="C20" s="23" t="s">
        <v>4</v>
      </c>
      <c r="D20" s="22"/>
      <c r="E20" s="22"/>
      <c r="F20" s="22"/>
      <c r="G20" s="22"/>
      <c r="H20" s="9"/>
    </row>
    <row r="21" spans="1:10" s="5" customFormat="1" ht="14.25" customHeight="1">
      <c r="A21" s="43"/>
      <c r="B21" s="38"/>
      <c r="C21" s="23" t="s">
        <v>5</v>
      </c>
      <c r="D21" s="22">
        <v>0</v>
      </c>
      <c r="E21" s="22">
        <v>0</v>
      </c>
      <c r="F21" s="22">
        <v>0</v>
      </c>
      <c r="G21" s="22">
        <f>SUM(D21:F21)</f>
        <v>0</v>
      </c>
      <c r="H21" s="9"/>
    </row>
    <row r="22" spans="1:10" s="5" customFormat="1" ht="12.75">
      <c r="A22" s="43"/>
      <c r="B22" s="38"/>
      <c r="C22" s="23" t="s">
        <v>6</v>
      </c>
      <c r="D22" s="22">
        <f>7988200-350800</f>
        <v>7637400</v>
      </c>
      <c r="E22" s="22">
        <v>0</v>
      </c>
      <c r="F22" s="22">
        <v>0</v>
      </c>
      <c r="G22" s="22">
        <f>SUM(D22:F22)</f>
        <v>7637400</v>
      </c>
      <c r="H22" s="9"/>
    </row>
    <row r="23" spans="1:10" s="5" customFormat="1" ht="13.5" customHeight="1">
      <c r="A23" s="44"/>
      <c r="B23" s="39"/>
      <c r="C23" s="23" t="s">
        <v>7</v>
      </c>
      <c r="D23" s="22">
        <f>98108369.23-14616.67+0.01+3415824+1919254.55</f>
        <v>103428831.12</v>
      </c>
      <c r="E23" s="22">
        <v>89698977</v>
      </c>
      <c r="F23" s="22">
        <v>89698977</v>
      </c>
      <c r="G23" s="22">
        <f>D23+E23+F23</f>
        <v>282826785.12</v>
      </c>
      <c r="H23" s="9"/>
    </row>
    <row r="24" spans="1:10" s="5" customFormat="1" ht="13.5" customHeight="1">
      <c r="A24" s="35" t="s">
        <v>20</v>
      </c>
      <c r="B24" s="36" t="s">
        <v>21</v>
      </c>
      <c r="C24" s="24" t="s">
        <v>3</v>
      </c>
      <c r="D24" s="22">
        <f>D27+D28</f>
        <v>1167321.67</v>
      </c>
      <c r="E24" s="22">
        <f>E28</f>
        <v>801905</v>
      </c>
      <c r="F24" s="22">
        <f>F28</f>
        <v>801905</v>
      </c>
      <c r="G24" s="22">
        <f>D24+E24+F24</f>
        <v>2771131.67</v>
      </c>
      <c r="H24" s="9"/>
    </row>
    <row r="25" spans="1:10" s="5" customFormat="1" ht="13.5" customHeight="1">
      <c r="A25" s="35"/>
      <c r="B25" s="36"/>
      <c r="C25" s="24" t="s">
        <v>4</v>
      </c>
      <c r="D25" s="22"/>
      <c r="E25" s="22"/>
      <c r="F25" s="22"/>
      <c r="G25" s="22"/>
      <c r="H25" s="9"/>
    </row>
    <row r="26" spans="1:10" s="5" customFormat="1" ht="13.5" customHeight="1">
      <c r="A26" s="35"/>
      <c r="B26" s="36"/>
      <c r="C26" s="24" t="s">
        <v>5</v>
      </c>
      <c r="D26" s="22">
        <v>0</v>
      </c>
      <c r="E26" s="22">
        <v>0</v>
      </c>
      <c r="F26" s="22">
        <v>0</v>
      </c>
      <c r="G26" s="22">
        <f>SUM(D26:F26)</f>
        <v>0</v>
      </c>
      <c r="H26" s="9"/>
    </row>
    <row r="27" spans="1:10" s="5" customFormat="1" ht="13.5" customHeight="1">
      <c r="A27" s="35"/>
      <c r="B27" s="36"/>
      <c r="C27" s="24" t="s">
        <v>6</v>
      </c>
      <c r="D27" s="22">
        <f>350800</f>
        <v>350800</v>
      </c>
      <c r="E27" s="22">
        <v>0</v>
      </c>
      <c r="F27" s="22">
        <v>0</v>
      </c>
      <c r="G27" s="22">
        <f>SUM(D27:F27)</f>
        <v>350800</v>
      </c>
      <c r="H27" s="9"/>
    </row>
    <row r="28" spans="1:10" s="5" customFormat="1" ht="13.5" customHeight="1">
      <c r="A28" s="35"/>
      <c r="B28" s="36"/>
      <c r="C28" s="24" t="s">
        <v>7</v>
      </c>
      <c r="D28" s="22">
        <f>801905+14616.67</f>
        <v>816521.67</v>
      </c>
      <c r="E28" s="22">
        <v>801905</v>
      </c>
      <c r="F28" s="22">
        <v>801905</v>
      </c>
      <c r="G28" s="22">
        <f>SUM(D28:F28)</f>
        <v>2420331.67</v>
      </c>
      <c r="H28" s="9"/>
    </row>
    <row r="29" spans="1:10" s="5" customFormat="1" ht="13.5" customHeight="1">
      <c r="A29" s="11"/>
      <c r="B29" s="12"/>
      <c r="C29" s="13"/>
      <c r="D29" s="14"/>
      <c r="E29" s="14"/>
      <c r="F29" s="14"/>
      <c r="G29" s="14"/>
      <c r="H29" s="9"/>
      <c r="I29" s="9"/>
    </row>
    <row r="30" spans="1:10" ht="12.75" customHeight="1">
      <c r="A30" s="15" t="s">
        <v>22</v>
      </c>
      <c r="B30" s="16"/>
      <c r="C30" s="16"/>
      <c r="D30" s="17"/>
      <c r="E30" s="16"/>
      <c r="F30" s="16"/>
      <c r="G30" s="8"/>
    </row>
    <row r="31" spans="1:10">
      <c r="G31" s="16"/>
      <c r="H31" s="10"/>
      <c r="I31" s="10"/>
      <c r="J31" s="10"/>
    </row>
    <row r="32" spans="1:10">
      <c r="A32" s="16" t="s">
        <v>19</v>
      </c>
      <c r="B32" s="16"/>
      <c r="C32" s="16"/>
      <c r="D32" s="16"/>
      <c r="E32" s="16"/>
      <c r="F32" s="18"/>
      <c r="G32" s="17"/>
      <c r="H32" s="10"/>
      <c r="I32" s="10"/>
      <c r="J32" s="10"/>
    </row>
    <row r="33" spans="1:7">
      <c r="A33" s="8"/>
      <c r="B33" s="8"/>
      <c r="C33" s="8"/>
      <c r="D33" s="8"/>
      <c r="E33" s="8"/>
      <c r="F33" s="8"/>
      <c r="G33" s="8"/>
    </row>
  </sheetData>
  <mergeCells count="15">
    <mergeCell ref="A24:A28"/>
    <mergeCell ref="B24:B28"/>
    <mergeCell ref="B19:B23"/>
    <mergeCell ref="B7:B8"/>
    <mergeCell ref="A7:A8"/>
    <mergeCell ref="B9:B13"/>
    <mergeCell ref="A19:A23"/>
    <mergeCell ref="A14:A18"/>
    <mergeCell ref="B14:B18"/>
    <mergeCell ref="D1:G1"/>
    <mergeCell ref="A9:A13"/>
    <mergeCell ref="C7:C8"/>
    <mergeCell ref="D2:G2"/>
    <mergeCell ref="D7:G7"/>
    <mergeCell ref="A4:G6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7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2022-11-22T05:00:06Z</dcterms:modified>
</cp:coreProperties>
</file>