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360" yWindow="300" windowWidth="18735" windowHeight="11700" tabRatio="717"/>
  </bookViews>
  <sheets>
    <sheet name="Приложение 7" sheetId="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'Приложение 7'!$7:$10</definedName>
    <definedName name="кат">#REF!</definedName>
    <definedName name="М1">[7]ПРОГНОЗ_1!#REF!</definedName>
    <definedName name="Мониторинг1">'[8]Гр5(о)'!#REF!</definedName>
    <definedName name="_xlnm.Print_Area" localSheetId="0">'Приложение 7'!$A$1:$W$115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/>
</workbook>
</file>

<file path=xl/calcChain.xml><?xml version="1.0" encoding="utf-8"?>
<calcChain xmlns="http://schemas.openxmlformats.org/spreadsheetml/2006/main">
  <c r="S44" i="8"/>
  <c r="S41"/>
  <c r="U11"/>
  <c r="U14"/>
  <c r="T14"/>
  <c r="T11" s="1"/>
  <c r="S14"/>
  <c r="R14"/>
  <c r="R13"/>
  <c r="S89"/>
  <c r="S91"/>
  <c r="S92"/>
  <c r="S78"/>
  <c r="S84"/>
  <c r="S81"/>
  <c r="T40"/>
  <c r="S40"/>
  <c r="S39"/>
  <c r="S37" s="1"/>
  <c r="R39"/>
  <c r="S62"/>
  <c r="S56"/>
  <c r="R56"/>
  <c r="S53"/>
  <c r="S50"/>
  <c r="S47"/>
  <c r="S17" l="1"/>
  <c r="Q14"/>
  <c r="Q11" s="1"/>
  <c r="P14"/>
  <c r="P11" s="1"/>
  <c r="Q37"/>
  <c r="P37"/>
  <c r="O89"/>
  <c r="N89"/>
  <c r="S15" l="1"/>
  <c r="S13"/>
  <c r="S11" s="1"/>
  <c r="L89"/>
  <c r="U109"/>
  <c r="T109"/>
  <c r="U101"/>
  <c r="T101"/>
  <c r="U98"/>
  <c r="T98"/>
  <c r="U92"/>
  <c r="T92"/>
  <c r="U91"/>
  <c r="T91"/>
  <c r="U89"/>
  <c r="T89"/>
  <c r="U84"/>
  <c r="T84"/>
  <c r="U81"/>
  <c r="T81"/>
  <c r="U80"/>
  <c r="T80"/>
  <c r="U78"/>
  <c r="T78"/>
  <c r="U66"/>
  <c r="T66"/>
  <c r="U62"/>
  <c r="T62"/>
  <c r="U59"/>
  <c r="T59"/>
  <c r="U56"/>
  <c r="T56"/>
  <c r="U53"/>
  <c r="T53"/>
  <c r="U50"/>
  <c r="T50"/>
  <c r="U47"/>
  <c r="T47"/>
  <c r="U44"/>
  <c r="T44"/>
  <c r="U41"/>
  <c r="T41"/>
  <c r="U40"/>
  <c r="U39"/>
  <c r="T39"/>
  <c r="U37"/>
  <c r="T37"/>
  <c r="U34"/>
  <c r="T34"/>
  <c r="U31"/>
  <c r="T31"/>
  <c r="U28"/>
  <c r="T28"/>
  <c r="U25"/>
  <c r="T25"/>
  <c r="U21"/>
  <c r="T21"/>
  <c r="U18"/>
  <c r="T18"/>
  <c r="U17"/>
  <c r="T17"/>
  <c r="U15"/>
  <c r="T15"/>
  <c r="U13"/>
  <c r="T13"/>
  <c r="R40" l="1"/>
  <c r="R69"/>
  <c r="R109"/>
  <c r="R98"/>
  <c r="R17"/>
  <c r="R15" s="1"/>
  <c r="R31"/>
  <c r="R84"/>
  <c r="R18"/>
  <c r="R101"/>
  <c r="R92"/>
  <c r="R91" s="1"/>
  <c r="R81"/>
  <c r="R80" s="1"/>
  <c r="R66"/>
  <c r="R62"/>
  <c r="R53"/>
  <c r="R50"/>
  <c r="R47"/>
  <c r="R44"/>
  <c r="R41"/>
  <c r="R21"/>
  <c r="R78" l="1"/>
  <c r="R89"/>
  <c r="R37"/>
  <c r="Z7" l="1"/>
  <c r="Z10" s="1"/>
  <c r="R11"/>
  <c r="X7" s="1"/>
  <c r="Y7"/>
  <c r="Y10" s="1"/>
  <c r="X14" l="1"/>
  <c r="X10"/>
  <c r="Z14" l="1"/>
  <c r="Y14"/>
</calcChain>
</file>

<file path=xl/sharedStrings.xml><?xml version="1.0" encoding="utf-8"?>
<sst xmlns="http://schemas.openxmlformats.org/spreadsheetml/2006/main" count="278" uniqueCount="125">
  <si>
    <t>Наименование  программы, подпрограммы</t>
  </si>
  <si>
    <t>ГРБС</t>
  </si>
  <si>
    <t>РзПр</t>
  </si>
  <si>
    <t>ЦСР</t>
  </si>
  <si>
    <t>ВР</t>
  </si>
  <si>
    <t>Наименование ГРБС</t>
  </si>
  <si>
    <t xml:space="preserve">Код бюджетной классификации </t>
  </si>
  <si>
    <t>всего расходные обязательства по программе</t>
  </si>
  <si>
    <t>в том числе по ГРБС:</t>
  </si>
  <si>
    <t>Подпрограмма 1</t>
  </si>
  <si>
    <t>Культурное наследие</t>
  </si>
  <si>
    <t>всего расходные обязательства по подпрограмме</t>
  </si>
  <si>
    <t>Подпрограмма 2</t>
  </si>
  <si>
    <t>Подпрограмма 3</t>
  </si>
  <si>
    <t>Подпрограмма 4</t>
  </si>
  <si>
    <t>Первый заместитель министра культуры  Красноярского края</t>
  </si>
  <si>
    <t>федеральные</t>
  </si>
  <si>
    <t>Муниципальная программа</t>
  </si>
  <si>
    <t>Статус (муниципальная программа, подпрограмма)</t>
  </si>
  <si>
    <t>МКУ "Управление культуры"</t>
  </si>
  <si>
    <t>Обеспечение условий реализации программы и прочие мероприятия</t>
  </si>
  <si>
    <t>Развитие архивного дела</t>
  </si>
  <si>
    <t>Администрация ЗАТО г. Железногорск</t>
  </si>
  <si>
    <t xml:space="preserve">МКУ "Управление культуры"
</t>
  </si>
  <si>
    <t>Пополнение фондов архива и эффективное использование архивных документов</t>
  </si>
  <si>
    <t>"Развитие культуры ЗАТО Железногорск" на 2014 - 2016 годы</t>
  </si>
  <si>
    <t>Организация культурно-досуговых мероприятий на базе парка культуры и отдыха</t>
  </si>
  <si>
    <t>Демонстрация коллекций домашних и диких животных, птиц и прочих видов фауны</t>
  </si>
  <si>
    <t>Приобщение населения к культурным ценностям посредством театрального искусства (театрально-зрелищное обслуживание)</t>
  </si>
  <si>
    <t>Проведение городских праздничных мероприятий, фестивалей-конкурсов, мероприятий к памятным датам, Всероссийских праздников, празднования дня оснований города</t>
  </si>
  <si>
    <t>Выполнение работ по обеспечению проведения праздников на территории ЗАТО Железногорск</t>
  </si>
  <si>
    <t>Обеспечение реализации муниципальной программы</t>
  </si>
  <si>
    <t>Библиотечное обслуживание населения и обеспечение сохранности библиотечного фонда</t>
  </si>
  <si>
    <t>Мероприятие 1 подпрограммы 1</t>
  </si>
  <si>
    <t>Мероприятие 2 подпрограммы 1</t>
  </si>
  <si>
    <t>Мероприятие 1 подпрограммы 2</t>
  </si>
  <si>
    <t>Мероприятие 2 подпрограммы 2</t>
  </si>
  <si>
    <t>Мероприятие 3 подпрограммы 2</t>
  </si>
  <si>
    <t>Мероприятие 4 подпрограммы 2</t>
  </si>
  <si>
    <t>Мероприятие 5 подпрограммы 2</t>
  </si>
  <si>
    <t>Мероприятие 6 подпрограммы 2</t>
  </si>
  <si>
    <t>Мероприятие 7 подпрограммы 2</t>
  </si>
  <si>
    <t>Мероприятие 8 подпрограммы 2</t>
  </si>
  <si>
    <t>Мероприятие 9 подпрограммы 2</t>
  </si>
  <si>
    <t>Мероприятие 2 подпрограммы 3</t>
  </si>
  <si>
    <t>Мероприятие 1 подпрограммы 3</t>
  </si>
  <si>
    <t>Мероприятие 1 подпрограммы 4</t>
  </si>
  <si>
    <t>Мероприятие 2 подпрограммы 4</t>
  </si>
  <si>
    <t>733</t>
  </si>
  <si>
    <t>009</t>
  </si>
  <si>
    <t>0800000</t>
  </si>
  <si>
    <t>0810000</t>
  </si>
  <si>
    <t>0810001</t>
  </si>
  <si>
    <t>0810002</t>
  </si>
  <si>
    <t>0820000</t>
  </si>
  <si>
    <t>0820001</t>
  </si>
  <si>
    <t>0820002</t>
  </si>
  <si>
    <t>0820003</t>
  </si>
  <si>
    <t>0820004</t>
  </si>
  <si>
    <t>0820005</t>
  </si>
  <si>
    <t>0820006</t>
  </si>
  <si>
    <t>0820007</t>
  </si>
  <si>
    <t>0820008</t>
  </si>
  <si>
    <t>0820009</t>
  </si>
  <si>
    <t>0830000</t>
  </si>
  <si>
    <t>0830001</t>
  </si>
  <si>
    <t>0830002</t>
  </si>
  <si>
    <t>0840001</t>
  </si>
  <si>
    <t xml:space="preserve">Предоставление дополнительного образования детей в муниципальных образовательных учреждениях дополнительного образования детей в области культуры, расположенных на территории ЗАТО Железногорск </t>
  </si>
  <si>
    <t>Досуг, искусство и народное творчество</t>
  </si>
  <si>
    <t>Софинансирование мероприятий по краевым программам в рамках подпрограммы "Досуг, искусство и народное творчество"</t>
  </si>
  <si>
    <t>Обеспечение развития творческого потенциала населения (организация работы клубных формирований)</t>
  </si>
  <si>
    <t>0847519</t>
  </si>
  <si>
    <t>Осуществление государственных полномочий в области архивного дела, переданных органам местного самоуправления Красноярского края</t>
  </si>
  <si>
    <t>Мероприятие 3 подпрограммы 1</t>
  </si>
  <si>
    <t>Софинансирование расходов на оснащение муниципальных музеев и библиотек Красноярского края программным обеспечением, в том числе для ведения электронного каталога</t>
  </si>
  <si>
    <t>Софинансирование расходов на комплектование книжных фондов библиотек муниципальных образований Красноярского края</t>
  </si>
  <si>
    <t>Мероприятие 4 подпрограммы 1</t>
  </si>
  <si>
    <t>Мероприятие 5 подпрограммы 1</t>
  </si>
  <si>
    <t>Мероприятие 6 подпрограммы 1</t>
  </si>
  <si>
    <t xml:space="preserve">Оснащение муниципальных музеев и библиотек Красноярского края программным обеспечением, в том числе для ведения электронного каталога </t>
  </si>
  <si>
    <t>0810004</t>
  </si>
  <si>
    <t>0817485</t>
  </si>
  <si>
    <t>Комплектование книжных фондов библиотек муниципальных образований Красноярского края</t>
  </si>
  <si>
    <t>0817488</t>
  </si>
  <si>
    <t>Софинансирование расходов на приобретение веб-камер для муниципальных архивов в целях обеспечения их участия в мероприятиях в режиме on-line</t>
  </si>
  <si>
    <t>0113</t>
  </si>
  <si>
    <t>0840002</t>
  </si>
  <si>
    <t>Мероприятие 3 подпрограммы 4</t>
  </si>
  <si>
    <t>Мероприятие 4 подпрограммы 4</t>
  </si>
  <si>
    <t>Приобретение веб-камер для муниципальных архивов в целях обеспечения их участия в мероприятиях в режиме on-line</t>
  </si>
  <si>
    <t>0847479</t>
  </si>
  <si>
    <t>0810003</t>
  </si>
  <si>
    <t>Мероприятие 10 подпрограммы 2</t>
  </si>
  <si>
    <t>0820010</t>
  </si>
  <si>
    <t>Капитальный ремонт здания клуба "Старт"</t>
  </si>
  <si>
    <t>Расходы по годам</t>
  </si>
  <si>
    <t>Плановый период</t>
  </si>
  <si>
    <t>январь-сентябрь</t>
  </si>
  <si>
    <t>значение на конец года</t>
  </si>
  <si>
    <t>план</t>
  </si>
  <si>
    <t>факт</t>
  </si>
  <si>
    <t>Примечание</t>
  </si>
  <si>
    <t>январь-март</t>
  </si>
  <si>
    <t>январь-июнь</t>
  </si>
  <si>
    <t>Приложение № 7</t>
  </si>
  <si>
    <t>к Порядку принятия решений о разработке,  формировании и реализации муниципальных программ ЗАТО Железногорск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</si>
  <si>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
и подпрограмм с указанием плановых и фактических значений (с расшифровкой по главным распорядителям средств местного бюджета, подпрограммам, 
отдельным  мероприятиям муниципальной программы, а также по годам реализации муниципальной программы)</t>
  </si>
  <si>
    <t>2013 (отчетный год)</t>
  </si>
  <si>
    <t>2014 (текущий год)</t>
  </si>
  <si>
    <t>Предоставление доступа к музейным коллекциям (фондам)</t>
  </si>
  <si>
    <t>рублей</t>
  </si>
  <si>
    <t>15 218 703, 83</t>
  </si>
  <si>
    <t>Организация мероприятий исполнительского характера (в том числе концертных программ, бенефисов, творческих вечеров, спектаклей)</t>
  </si>
  <si>
    <t>Организация и проведение общегородских и массовых мероприятий в сфере культуры (в том числе городских  праздников, народных гуляний, мероприятий, посвященных красным датам календаря, юбилейных городских событий)</t>
  </si>
  <si>
    <t>- Экономия затрат по авт/ транспорту  - 20,00 руб. (МБУК ДК)
- остаток средств от начисления страховых взносов по договорам ГПХ - 2,47 руб. (МБУК ДК "Старт")</t>
  </si>
  <si>
    <t>Мероприятие 11 подпрограммы 2</t>
  </si>
  <si>
    <t>Поддержка социокультурных проектов муниципальных учреждений культуры и образовательных учреждений в области культуры</t>
  </si>
  <si>
    <t>Мероприятие 12 подпрограммы 2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</si>
  <si>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</t>
  </si>
  <si>
    <t xml:space="preserve"> - Экономия средств в связи с оптимизацией расходов МКУ "УК" - 339267,23 руб.</t>
  </si>
  <si>
    <t>Отсутствие потребности в финансировании</t>
  </si>
  <si>
    <t>Главный специалист по культуре  и молодежной политике Администрации ЗАТО г. Железногорск</t>
  </si>
  <si>
    <t>Е.С. Емельянова</t>
  </si>
  <si>
    <t xml:space="preserve"> - Экономия средств в связи с оптимизацией расходов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</si>
</sst>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000"/>
  </numFmts>
  <fonts count="17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Arial Cyr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6" fillId="0" borderId="0"/>
  </cellStyleXfs>
  <cellXfs count="163">
    <xf numFmtId="0" fontId="0" fillId="0" borderId="0" xfId="0"/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wrapText="1"/>
    </xf>
    <xf numFmtId="0" fontId="5" fillId="0" borderId="0" xfId="0" applyFont="1" applyAlignment="1">
      <alignment wrapText="1"/>
    </xf>
    <xf numFmtId="165" fontId="5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164" fontId="4" fillId="0" borderId="0" xfId="0" applyNumberFormat="1" applyFont="1" applyAlignment="1">
      <alignment wrapText="1"/>
    </xf>
    <xf numFmtId="166" fontId="2" fillId="0" borderId="0" xfId="0" applyNumberFormat="1" applyFont="1" applyAlignment="1">
      <alignment wrapText="1"/>
    </xf>
    <xf numFmtId="0" fontId="2" fillId="0" borderId="1" xfId="0" applyFont="1" applyFill="1" applyBorder="1" applyAlignment="1">
      <alignment vertical="top" wrapText="1"/>
    </xf>
    <xf numFmtId="0" fontId="4" fillId="0" borderId="0" xfId="0" applyFont="1" applyAlignment="1">
      <alignment horizontal="left" wrapText="1"/>
    </xf>
    <xf numFmtId="4" fontId="7" fillId="0" borderId="1" xfId="0" applyNumberFormat="1" applyFont="1" applyBorder="1" applyAlignment="1">
      <alignment horizontal="right" vertical="top" wrapText="1"/>
    </xf>
    <xf numFmtId="164" fontId="7" fillId="0" borderId="1" xfId="0" applyNumberFormat="1" applyFont="1" applyBorder="1" applyAlignment="1">
      <alignment horizontal="right" vertical="top" wrapText="1"/>
    </xf>
    <xf numFmtId="164" fontId="7" fillId="0" borderId="2" xfId="0" applyNumberFormat="1" applyFont="1" applyBorder="1" applyAlignment="1">
      <alignment horizontal="right" vertical="top" wrapText="1"/>
    </xf>
    <xf numFmtId="164" fontId="7" fillId="0" borderId="6" xfId="0" applyNumberFormat="1" applyFont="1" applyBorder="1" applyAlignment="1">
      <alignment horizontal="right" vertical="top" wrapText="1"/>
    </xf>
    <xf numFmtId="164" fontId="7" fillId="0" borderId="1" xfId="0" applyNumberFormat="1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164" fontId="7" fillId="0" borderId="0" xfId="0" applyNumberFormat="1" applyFont="1" applyFill="1" applyAlignment="1">
      <alignment vertical="top" wrapText="1"/>
    </xf>
    <xf numFmtId="164" fontId="7" fillId="0" borderId="0" xfId="0" applyNumberFormat="1" applyFont="1" applyAlignment="1">
      <alignment wrapText="1"/>
    </xf>
    <xf numFmtId="0" fontId="8" fillId="0" borderId="0" xfId="0" applyFont="1"/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166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49" fontId="7" fillId="0" borderId="1" xfId="0" quotePrefix="1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quotePrefix="1" applyNumberFormat="1" applyFont="1" applyFill="1" applyBorder="1" applyAlignment="1">
      <alignment horizontal="center" vertical="top" wrapText="1"/>
    </xf>
    <xf numFmtId="166" fontId="7" fillId="0" borderId="1" xfId="0" quotePrefix="1" applyNumberFormat="1" applyFont="1" applyBorder="1" applyAlignment="1">
      <alignment horizontal="center" vertical="top" wrapText="1"/>
    </xf>
    <xf numFmtId="0" fontId="7" fillId="0" borderId="0" xfId="0" applyFont="1" applyAlignment="1">
      <alignment wrapText="1"/>
    </xf>
    <xf numFmtId="166" fontId="7" fillId="0" borderId="0" xfId="0" applyNumberFormat="1" applyFont="1" applyAlignment="1">
      <alignment wrapText="1"/>
    </xf>
    <xf numFmtId="164" fontId="7" fillId="0" borderId="5" xfId="0" applyNumberFormat="1" applyFont="1" applyBorder="1" applyAlignment="1">
      <alignment horizontal="right" vertical="top" wrapText="1"/>
    </xf>
    <xf numFmtId="164" fontId="7" fillId="0" borderId="5" xfId="0" applyNumberFormat="1" applyFont="1" applyBorder="1" applyAlignment="1">
      <alignment horizontal="right" vertical="top"/>
    </xf>
    <xf numFmtId="164" fontId="7" fillId="0" borderId="13" xfId="0" applyNumberFormat="1" applyFont="1" applyBorder="1" applyAlignment="1">
      <alignment horizontal="right" vertical="top"/>
    </xf>
    <xf numFmtId="0" fontId="2" fillId="0" borderId="1" xfId="0" applyFont="1" applyBorder="1" applyAlignment="1">
      <alignment wrapText="1"/>
    </xf>
    <xf numFmtId="4" fontId="9" fillId="0" borderId="1" xfId="0" applyNumberFormat="1" applyFont="1" applyBorder="1" applyAlignment="1">
      <alignment wrapText="1"/>
    </xf>
    <xf numFmtId="164" fontId="9" fillId="0" borderId="5" xfId="0" applyNumberFormat="1" applyFont="1" applyBorder="1" applyAlignment="1">
      <alignment horizontal="right" vertical="top" wrapText="1"/>
    </xf>
    <xf numFmtId="164" fontId="9" fillId="0" borderId="13" xfId="0" applyNumberFormat="1" applyFont="1" applyBorder="1" applyAlignment="1">
      <alignment horizontal="right" vertical="top"/>
    </xf>
    <xf numFmtId="4" fontId="9" fillId="0" borderId="5" xfId="0" applyNumberFormat="1" applyFont="1" applyBorder="1" applyAlignment="1">
      <alignment horizontal="right"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10" fillId="0" borderId="5" xfId="0" applyNumberFormat="1" applyFont="1" applyBorder="1" applyAlignment="1">
      <alignment horizontal="right" vertical="top" wrapText="1"/>
    </xf>
    <xf numFmtId="4" fontId="7" fillId="0" borderId="5" xfId="0" applyNumberFormat="1" applyFont="1" applyBorder="1" applyAlignment="1">
      <alignment horizontal="right" vertical="top"/>
    </xf>
    <xf numFmtId="4" fontId="9" fillId="0" borderId="13" xfId="0" applyNumberFormat="1" applyFont="1" applyBorder="1" applyAlignment="1">
      <alignment horizontal="right" vertical="top"/>
    </xf>
    <xf numFmtId="4" fontId="7" fillId="0" borderId="13" xfId="0" applyNumberFormat="1" applyFont="1" applyBorder="1" applyAlignment="1">
      <alignment horizontal="right" vertical="top"/>
    </xf>
    <xf numFmtId="164" fontId="11" fillId="0" borderId="1" xfId="0" applyNumberFormat="1" applyFont="1" applyBorder="1" applyAlignment="1">
      <alignment horizontal="center" vertical="top" wrapText="1"/>
    </xf>
    <xf numFmtId="2" fontId="7" fillId="0" borderId="5" xfId="0" applyNumberFormat="1" applyFont="1" applyBorder="1" applyAlignment="1">
      <alignment horizontal="right" vertical="top" wrapText="1"/>
    </xf>
    <xf numFmtId="164" fontId="7" fillId="0" borderId="0" xfId="0" applyNumberFormat="1" applyFont="1" applyFill="1" applyAlignment="1">
      <alignment horizontal="right" vertical="top" wrapText="1"/>
    </xf>
    <xf numFmtId="164" fontId="7" fillId="0" borderId="0" xfId="0" applyNumberFormat="1" applyFont="1" applyAlignment="1">
      <alignment horizontal="right" wrapText="1"/>
    </xf>
    <xf numFmtId="164" fontId="2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 wrapText="1"/>
    </xf>
    <xf numFmtId="4" fontId="7" fillId="0" borderId="1" xfId="0" applyNumberFormat="1" applyFont="1" applyBorder="1" applyAlignment="1">
      <alignment horizontal="right" vertical="top"/>
    </xf>
    <xf numFmtId="4" fontId="7" fillId="0" borderId="6" xfId="0" applyNumberFormat="1" applyFont="1" applyBorder="1" applyAlignment="1">
      <alignment horizontal="right" vertical="top"/>
    </xf>
    <xf numFmtId="4" fontId="9" fillId="0" borderId="1" xfId="0" applyNumberFormat="1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vertical="top" wrapText="1"/>
    </xf>
    <xf numFmtId="4" fontId="9" fillId="0" borderId="0" xfId="0" applyNumberFormat="1" applyFont="1" applyFill="1" applyAlignment="1">
      <alignment vertical="top" wrapText="1"/>
    </xf>
    <xf numFmtId="4" fontId="9" fillId="0" borderId="0" xfId="0" applyNumberFormat="1" applyFont="1" applyAlignment="1">
      <alignment wrapText="1"/>
    </xf>
    <xf numFmtId="4" fontId="10" fillId="0" borderId="1" xfId="0" applyNumberFormat="1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/>
    </xf>
    <xf numFmtId="4" fontId="9" fillId="0" borderId="6" xfId="0" applyNumberFormat="1" applyFont="1" applyBorder="1" applyAlignment="1">
      <alignment horizontal="right" vertical="top"/>
    </xf>
    <xf numFmtId="0" fontId="7" fillId="0" borderId="3" xfId="0" quotePrefix="1" applyFont="1" applyBorder="1" applyAlignment="1">
      <alignment horizontal="center" vertical="top" wrapText="1"/>
    </xf>
    <xf numFmtId="0" fontId="7" fillId="0" borderId="4" xfId="0" quotePrefix="1" applyFont="1" applyBorder="1" applyAlignment="1">
      <alignment horizontal="center" vertical="top" wrapText="1"/>
    </xf>
    <xf numFmtId="0" fontId="7" fillId="0" borderId="5" xfId="0" quotePrefix="1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" fontId="10" fillId="2" borderId="1" xfId="0" applyNumberFormat="1" applyFont="1" applyFill="1" applyBorder="1" applyAlignment="1">
      <alignment horizontal="right" vertical="top" wrapText="1"/>
    </xf>
    <xf numFmtId="4" fontId="10" fillId="2" borderId="6" xfId="0" applyNumberFormat="1" applyFont="1" applyFill="1" applyBorder="1" applyAlignment="1">
      <alignment horizontal="right"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4" fontId="12" fillId="0" borderId="1" xfId="0" applyNumberFormat="1" applyFont="1" applyBorder="1" applyAlignment="1">
      <alignment vertical="top" wrapText="1"/>
    </xf>
    <xf numFmtId="4" fontId="10" fillId="0" borderId="1" xfId="0" applyNumberFormat="1" applyFont="1" applyBorder="1" applyAlignment="1">
      <alignment vertical="top" wrapText="1"/>
    </xf>
    <xf numFmtId="4" fontId="10" fillId="0" borderId="13" xfId="0" applyNumberFormat="1" applyFont="1" applyBorder="1" applyAlignment="1">
      <alignment horizontal="right" vertical="top" wrapText="1"/>
    </xf>
    <xf numFmtId="4" fontId="10" fillId="0" borderId="6" xfId="0" applyNumberFormat="1" applyFont="1" applyBorder="1" applyAlignment="1">
      <alignment horizontal="right" vertical="top" wrapText="1"/>
    </xf>
    <xf numFmtId="4" fontId="10" fillId="0" borderId="5" xfId="0" applyNumberFormat="1" applyFont="1" applyBorder="1" applyAlignment="1">
      <alignment horizontal="right" vertical="top"/>
    </xf>
    <xf numFmtId="4" fontId="10" fillId="0" borderId="1" xfId="0" applyNumberFormat="1" applyFont="1" applyBorder="1" applyAlignment="1">
      <alignment horizontal="right" vertical="top"/>
    </xf>
    <xf numFmtId="164" fontId="10" fillId="0" borderId="5" xfId="0" applyNumberFormat="1" applyFont="1" applyBorder="1" applyAlignment="1">
      <alignment horizontal="right" vertical="top" wrapText="1"/>
    </xf>
    <xf numFmtId="4" fontId="13" fillId="2" borderId="1" xfId="0" applyNumberFormat="1" applyFont="1" applyFill="1" applyBorder="1" applyAlignment="1">
      <alignment horizontal="right" vertical="top" wrapText="1"/>
    </xf>
    <xf numFmtId="4" fontId="14" fillId="2" borderId="1" xfId="0" applyNumberFormat="1" applyFont="1" applyFill="1" applyBorder="1" applyAlignment="1">
      <alignment horizontal="right" vertical="top" wrapText="1"/>
    </xf>
    <xf numFmtId="164" fontId="13" fillId="2" borderId="1" xfId="0" applyNumberFormat="1" applyFont="1" applyFill="1" applyBorder="1" applyAlignment="1">
      <alignment horizontal="right" vertical="top" wrapText="1"/>
    </xf>
    <xf numFmtId="164" fontId="15" fillId="2" borderId="1" xfId="0" applyNumberFormat="1" applyFont="1" applyFill="1" applyBorder="1" applyAlignment="1">
      <alignment horizontal="right" vertical="top" wrapText="1"/>
    </xf>
    <xf numFmtId="164" fontId="13" fillId="2" borderId="2" xfId="0" applyNumberFormat="1" applyFont="1" applyFill="1" applyBorder="1" applyAlignment="1">
      <alignment horizontal="right" vertical="top" wrapText="1"/>
    </xf>
    <xf numFmtId="4" fontId="14" fillId="2" borderId="1" xfId="0" applyNumberFormat="1" applyFont="1" applyFill="1" applyBorder="1" applyAlignment="1">
      <alignment horizontal="right" vertical="top"/>
    </xf>
    <xf numFmtId="164" fontId="13" fillId="2" borderId="1" xfId="0" applyNumberFormat="1" applyFont="1" applyFill="1" applyBorder="1" applyAlignment="1">
      <alignment horizontal="right" vertical="top"/>
    </xf>
    <xf numFmtId="164" fontId="13" fillId="2" borderId="6" xfId="0" applyNumberFormat="1" applyFont="1" applyFill="1" applyBorder="1" applyAlignment="1">
      <alignment horizontal="right" vertical="top"/>
    </xf>
    <xf numFmtId="164" fontId="13" fillId="2" borderId="6" xfId="0" applyNumberFormat="1" applyFont="1" applyFill="1" applyBorder="1" applyAlignment="1">
      <alignment horizontal="right"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4" fontId="14" fillId="2" borderId="1" xfId="0" applyNumberFormat="1" applyFont="1" applyFill="1" applyBorder="1" applyAlignment="1">
      <alignment vertical="top" wrapText="1"/>
    </xf>
    <xf numFmtId="164" fontId="13" fillId="2" borderId="1" xfId="0" applyNumberFormat="1" applyFont="1" applyFill="1" applyBorder="1" applyAlignment="1">
      <alignment vertical="top" wrapText="1"/>
    </xf>
    <xf numFmtId="164" fontId="15" fillId="2" borderId="1" xfId="0" applyNumberFormat="1" applyFont="1" applyFill="1" applyBorder="1" applyAlignment="1">
      <alignment vertical="top" wrapText="1"/>
    </xf>
    <xf numFmtId="4" fontId="13" fillId="2" borderId="1" xfId="0" applyNumberFormat="1" applyFont="1" applyFill="1" applyBorder="1" applyAlignment="1">
      <alignment vertical="top" wrapText="1"/>
    </xf>
    <xf numFmtId="4" fontId="14" fillId="2" borderId="0" xfId="0" applyNumberFormat="1" applyFont="1" applyFill="1" applyAlignment="1">
      <alignment vertical="top" wrapText="1"/>
    </xf>
    <xf numFmtId="164" fontId="13" fillId="2" borderId="0" xfId="0" applyNumberFormat="1" applyFont="1" applyFill="1" applyAlignment="1">
      <alignment vertical="top" wrapText="1"/>
    </xf>
    <xf numFmtId="4" fontId="14" fillId="2" borderId="0" xfId="0" applyNumberFormat="1" applyFont="1" applyFill="1" applyAlignment="1">
      <alignment wrapText="1"/>
    </xf>
    <xf numFmtId="164" fontId="13" fillId="2" borderId="0" xfId="0" applyNumberFormat="1" applyFont="1" applyFill="1" applyAlignment="1">
      <alignment wrapText="1"/>
    </xf>
    <xf numFmtId="4" fontId="14" fillId="2" borderId="2" xfId="0" applyNumberFormat="1" applyFont="1" applyFill="1" applyBorder="1" applyAlignment="1">
      <alignment horizontal="right" vertical="top" wrapText="1"/>
    </xf>
    <xf numFmtId="4" fontId="14" fillId="2" borderId="6" xfId="0" applyNumberFormat="1" applyFont="1" applyFill="1" applyBorder="1" applyAlignment="1">
      <alignment horizontal="right" vertical="top"/>
    </xf>
    <xf numFmtId="4" fontId="14" fillId="2" borderId="6" xfId="0" applyNumberFormat="1" applyFont="1" applyFill="1" applyBorder="1" applyAlignment="1">
      <alignment horizontal="right" vertical="top" wrapText="1"/>
    </xf>
    <xf numFmtId="4" fontId="16" fillId="2" borderId="5" xfId="0" applyNumberFormat="1" applyFont="1" applyFill="1" applyBorder="1" applyAlignment="1">
      <alignment horizontal="right" vertical="top" wrapText="1"/>
    </xf>
    <xf numFmtId="4" fontId="12" fillId="0" borderId="1" xfId="0" applyNumberFormat="1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center" vertical="top" wrapText="1"/>
    </xf>
    <xf numFmtId="164" fontId="4" fillId="0" borderId="0" xfId="0" applyNumberFormat="1" applyFont="1" applyAlignment="1">
      <alignment wrapText="1"/>
    </xf>
    <xf numFmtId="0" fontId="4" fillId="0" borderId="0" xfId="0" applyFont="1" applyAlignment="1">
      <alignment horizontal="left" wrapText="1"/>
    </xf>
    <xf numFmtId="49" fontId="12" fillId="0" borderId="2" xfId="0" applyNumberFormat="1" applyFont="1" applyBorder="1" applyAlignment="1">
      <alignment horizontal="left" vertical="top" wrapText="1"/>
    </xf>
    <xf numFmtId="49" fontId="12" fillId="0" borderId="7" xfId="0" applyNumberFormat="1" applyFont="1" applyBorder="1" applyAlignment="1">
      <alignment horizontal="left" vertical="top" wrapText="1"/>
    </xf>
    <xf numFmtId="49" fontId="12" fillId="0" borderId="6" xfId="0" applyNumberFormat="1" applyFont="1" applyBorder="1" applyAlignment="1">
      <alignment horizontal="left" vertical="top" wrapText="1"/>
    </xf>
    <xf numFmtId="164" fontId="7" fillId="0" borderId="2" xfId="0" applyNumberFormat="1" applyFont="1" applyBorder="1" applyAlignment="1">
      <alignment vertical="top" wrapText="1"/>
    </xf>
    <xf numFmtId="164" fontId="7" fillId="0" borderId="7" xfId="0" applyNumberFormat="1" applyFont="1" applyBorder="1" applyAlignment="1">
      <alignment vertical="top" wrapText="1"/>
    </xf>
    <xf numFmtId="164" fontId="7" fillId="0" borderId="6" xfId="0" applyNumberFormat="1" applyFont="1" applyBorder="1" applyAlignment="1">
      <alignment vertical="top" wrapText="1"/>
    </xf>
    <xf numFmtId="0" fontId="7" fillId="0" borderId="3" xfId="0" quotePrefix="1" applyFont="1" applyBorder="1" applyAlignment="1">
      <alignment horizontal="center" vertical="top" wrapText="1"/>
    </xf>
    <xf numFmtId="0" fontId="7" fillId="0" borderId="4" xfId="0" quotePrefix="1" applyFont="1" applyBorder="1" applyAlignment="1">
      <alignment horizontal="center" vertical="top" wrapText="1"/>
    </xf>
    <xf numFmtId="0" fontId="7" fillId="0" borderId="5" xfId="0" quotePrefix="1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164" fontId="11" fillId="0" borderId="10" xfId="0" applyNumberFormat="1" applyFont="1" applyBorder="1" applyAlignment="1">
      <alignment horizontal="center" vertical="top" wrapText="1"/>
    </xf>
    <xf numFmtId="164" fontId="11" fillId="0" borderId="12" xfId="0" applyNumberFormat="1" applyFont="1" applyBorder="1" applyAlignment="1">
      <alignment horizontal="center" vertical="top" wrapText="1"/>
    </xf>
    <xf numFmtId="164" fontId="11" fillId="0" borderId="11" xfId="0" applyNumberFormat="1" applyFont="1" applyBorder="1" applyAlignment="1">
      <alignment horizontal="center" vertical="top" wrapText="1"/>
    </xf>
    <xf numFmtId="164" fontId="11" fillId="0" borderId="13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166" fontId="11" fillId="0" borderId="2" xfId="0" applyNumberFormat="1" applyFont="1" applyBorder="1" applyAlignment="1">
      <alignment horizontal="center" vertical="top" wrapText="1"/>
    </xf>
    <xf numFmtId="166" fontId="11" fillId="0" borderId="7" xfId="0" applyNumberFormat="1" applyFont="1" applyBorder="1" applyAlignment="1">
      <alignment horizontal="center" vertical="top" wrapText="1"/>
    </xf>
    <xf numFmtId="166" fontId="11" fillId="0" borderId="6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164" fontId="11" fillId="0" borderId="3" xfId="0" applyNumberFormat="1" applyFont="1" applyBorder="1" applyAlignment="1">
      <alignment horizontal="center" vertical="top" wrapText="1"/>
    </xf>
    <xf numFmtId="164" fontId="11" fillId="0" borderId="4" xfId="0" applyNumberFormat="1" applyFont="1" applyBorder="1" applyAlignment="1">
      <alignment horizontal="center" vertical="top" wrapText="1"/>
    </xf>
    <xf numFmtId="164" fontId="11" fillId="0" borderId="5" xfId="0" applyNumberFormat="1" applyFont="1" applyBorder="1" applyAlignment="1">
      <alignment horizontal="center" vertical="top" wrapText="1"/>
    </xf>
    <xf numFmtId="164" fontId="2" fillId="0" borderId="15" xfId="0" applyNumberFormat="1" applyFont="1" applyBorder="1" applyAlignment="1">
      <alignment horizontal="center" wrapText="1"/>
    </xf>
    <xf numFmtId="164" fontId="11" fillId="0" borderId="2" xfId="0" applyNumberFormat="1" applyFont="1" applyBorder="1" applyAlignment="1">
      <alignment horizontal="center" vertical="top" wrapText="1"/>
    </xf>
    <xf numFmtId="164" fontId="11" fillId="0" borderId="6" xfId="0" applyNumberFormat="1" applyFont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7" fillId="0" borderId="6" xfId="0" applyFont="1" applyFill="1" applyBorder="1" applyAlignment="1">
      <alignment vertical="top" wrapText="1"/>
    </xf>
    <xf numFmtId="164" fontId="4" fillId="0" borderId="0" xfId="0" applyNumberFormat="1" applyFont="1" applyAlignment="1">
      <alignment horizontal="right" wrapText="1"/>
    </xf>
    <xf numFmtId="0" fontId="7" fillId="0" borderId="9" xfId="2" applyFont="1" applyFill="1" applyBorder="1" applyAlignment="1">
      <alignment horizontal="left" vertical="top" wrapText="1"/>
    </xf>
    <xf numFmtId="2" fontId="7" fillId="0" borderId="9" xfId="0" applyNumberFormat="1" applyFont="1" applyFill="1" applyBorder="1" applyAlignment="1">
      <alignment horizontal="righ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4" fontId="12" fillId="0" borderId="2" xfId="0" applyNumberFormat="1" applyFont="1" applyBorder="1" applyAlignment="1">
      <alignment vertical="top" wrapText="1"/>
    </xf>
    <xf numFmtId="4" fontId="12" fillId="0" borderId="7" xfId="0" applyNumberFormat="1" applyFont="1" applyBorder="1" applyAlignment="1">
      <alignment vertical="top" wrapText="1"/>
    </xf>
    <xf numFmtId="4" fontId="12" fillId="0" borderId="6" xfId="0" applyNumberFormat="1" applyFont="1" applyBorder="1" applyAlignment="1">
      <alignment vertical="top" wrapText="1"/>
    </xf>
    <xf numFmtId="49" fontId="7" fillId="2" borderId="3" xfId="0" quotePrefix="1" applyNumberFormat="1" applyFont="1" applyFill="1" applyBorder="1" applyAlignment="1">
      <alignment horizontal="center" vertical="top" wrapText="1"/>
    </xf>
    <xf numFmtId="49" fontId="7" fillId="2" borderId="4" xfId="0" quotePrefix="1" applyNumberFormat="1" applyFont="1" applyFill="1" applyBorder="1" applyAlignment="1">
      <alignment horizontal="center" vertical="top" wrapText="1"/>
    </xf>
    <xf numFmtId="49" fontId="7" fillId="2" borderId="5" xfId="0" quotePrefix="1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</cellXfs>
  <cellStyles count="4">
    <cellStyle name="Обычный" xfId="0" builtinId="0"/>
    <cellStyle name="Обычный 2" xfId="3"/>
    <cellStyle name="Обычный 3" xfId="1"/>
    <cellStyle name="Стиль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15"/>
  <sheetViews>
    <sheetView tabSelected="1" view="pageBreakPreview" zoomScale="113" zoomScaleNormal="100" zoomScaleSheetLayoutView="113" workbookViewId="0">
      <selection activeCell="T2" sqref="T2:Z2"/>
    </sheetView>
  </sheetViews>
  <sheetFormatPr defaultColWidth="9.140625" defaultRowHeight="15.75" outlineLevelCol="1"/>
  <cols>
    <col min="1" max="1" width="14.5703125" style="2" customWidth="1"/>
    <col min="2" max="2" width="21.5703125" style="2" customWidth="1"/>
    <col min="3" max="3" width="17.42578125" style="2" customWidth="1"/>
    <col min="4" max="4" width="6.7109375" style="2" customWidth="1"/>
    <col min="5" max="5" width="6" style="8" customWidth="1"/>
    <col min="6" max="6" width="3.28515625" style="2" customWidth="1"/>
    <col min="7" max="7" width="3" style="2" customWidth="1"/>
    <col min="8" max="8" width="2.28515625" style="2" customWidth="1"/>
    <col min="9" max="9" width="6.140625" style="2" customWidth="1"/>
    <col min="10" max="17" width="8.85546875" style="6" customWidth="1"/>
    <col min="18" max="18" width="12.140625" style="6" customWidth="1"/>
    <col min="19" max="19" width="11.85546875" style="6" customWidth="1"/>
    <col min="20" max="21" width="12.140625" style="6" customWidth="1"/>
    <col min="22" max="22" width="14.28515625" style="6" customWidth="1"/>
    <col min="23" max="23" width="8.85546875" style="2" hidden="1" customWidth="1"/>
    <col min="24" max="24" width="16.28515625" style="2" hidden="1" customWidth="1" outlineLevel="1"/>
    <col min="25" max="26" width="16.140625" style="2" hidden="1" customWidth="1" outlineLevel="1"/>
    <col min="27" max="27" width="0" style="2" hidden="1" customWidth="1" outlineLevel="1"/>
    <col min="28" max="28" width="9.140625" style="2" collapsed="1"/>
    <col min="29" max="16384" width="9.140625" style="2"/>
  </cols>
  <sheetData>
    <row r="1" spans="1:27" ht="18.75">
      <c r="T1" s="100" t="s">
        <v>105</v>
      </c>
      <c r="U1" s="100"/>
      <c r="V1" s="100"/>
      <c r="W1" s="100"/>
      <c r="X1" s="100"/>
      <c r="Y1" s="100"/>
      <c r="Z1" s="100"/>
    </row>
    <row r="2" spans="1:27" ht="20.25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01" t="s">
        <v>105</v>
      </c>
      <c r="U2" s="101"/>
      <c r="V2" s="101"/>
      <c r="W2" s="101"/>
      <c r="X2" s="101"/>
      <c r="Y2" s="101"/>
      <c r="Z2" s="101"/>
    </row>
    <row r="3" spans="1:27" ht="84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01" t="s">
        <v>106</v>
      </c>
      <c r="U3" s="101"/>
      <c r="V3" s="101"/>
      <c r="W3" s="101"/>
      <c r="X3" s="101"/>
      <c r="Y3" s="101"/>
      <c r="Z3" s="101"/>
    </row>
    <row r="4" spans="1:27" ht="35.25" customHeight="1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0"/>
      <c r="U4" s="10"/>
      <c r="V4" s="10"/>
      <c r="W4" s="10"/>
      <c r="X4" s="10"/>
      <c r="Y4" s="10"/>
      <c r="Z4" s="10"/>
    </row>
    <row r="5" spans="1:27" ht="56.25" customHeight="1">
      <c r="A5" s="120" t="s">
        <v>107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</row>
    <row r="6" spans="1:27">
      <c r="U6" s="143" t="s">
        <v>111</v>
      </c>
      <c r="V6" s="143"/>
    </row>
    <row r="7" spans="1:27" ht="34.5" customHeight="1">
      <c r="A7" s="152" t="s">
        <v>18</v>
      </c>
      <c r="B7" s="152" t="s">
        <v>0</v>
      </c>
      <c r="C7" s="152" t="s">
        <v>5</v>
      </c>
      <c r="D7" s="153" t="s">
        <v>6</v>
      </c>
      <c r="E7" s="154"/>
      <c r="F7" s="154"/>
      <c r="G7" s="154"/>
      <c r="H7" s="154"/>
      <c r="I7" s="155"/>
      <c r="J7" s="140" t="s">
        <v>96</v>
      </c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2"/>
      <c r="X7" s="4">
        <f>R11</f>
        <v>346416101</v>
      </c>
      <c r="Y7" s="4">
        <f>L11</f>
        <v>85963274.099999994</v>
      </c>
      <c r="Z7" s="4">
        <f>N11</f>
        <v>175702550.58000001</v>
      </c>
    </row>
    <row r="8" spans="1:27" ht="34.5" customHeight="1">
      <c r="A8" s="152"/>
      <c r="B8" s="152"/>
      <c r="C8" s="152"/>
      <c r="D8" s="125" t="s">
        <v>1</v>
      </c>
      <c r="E8" s="128" t="s">
        <v>2</v>
      </c>
      <c r="F8" s="131" t="s">
        <v>3</v>
      </c>
      <c r="G8" s="132"/>
      <c r="H8" s="133"/>
      <c r="I8" s="125" t="s">
        <v>4</v>
      </c>
      <c r="J8" s="121" t="s">
        <v>108</v>
      </c>
      <c r="K8" s="122"/>
      <c r="L8" s="140" t="s">
        <v>109</v>
      </c>
      <c r="M8" s="141"/>
      <c r="N8" s="141"/>
      <c r="O8" s="141"/>
      <c r="P8" s="141"/>
      <c r="Q8" s="141"/>
      <c r="R8" s="141"/>
      <c r="S8" s="142"/>
      <c r="T8" s="121" t="s">
        <v>97</v>
      </c>
      <c r="U8" s="122"/>
      <c r="V8" s="144" t="s">
        <v>102</v>
      </c>
      <c r="X8" s="4"/>
      <c r="Y8" s="4"/>
      <c r="Z8" s="4"/>
    </row>
    <row r="9" spans="1:27" ht="34.5" customHeight="1">
      <c r="A9" s="152"/>
      <c r="B9" s="152"/>
      <c r="C9" s="152"/>
      <c r="D9" s="126"/>
      <c r="E9" s="129"/>
      <c r="F9" s="134"/>
      <c r="G9" s="135"/>
      <c r="H9" s="136"/>
      <c r="I9" s="126"/>
      <c r="J9" s="123"/>
      <c r="K9" s="124"/>
      <c r="L9" s="123" t="s">
        <v>103</v>
      </c>
      <c r="M9" s="124"/>
      <c r="N9" s="123" t="s">
        <v>104</v>
      </c>
      <c r="O9" s="124"/>
      <c r="P9" s="123" t="s">
        <v>98</v>
      </c>
      <c r="Q9" s="124"/>
      <c r="R9" s="123" t="s">
        <v>99</v>
      </c>
      <c r="S9" s="124"/>
      <c r="T9" s="123"/>
      <c r="U9" s="124"/>
      <c r="V9" s="145"/>
      <c r="X9" s="4"/>
      <c r="Y9" s="4"/>
      <c r="Z9" s="4"/>
    </row>
    <row r="10" spans="1:27" ht="30" customHeight="1">
      <c r="A10" s="152"/>
      <c r="B10" s="152"/>
      <c r="C10" s="152"/>
      <c r="D10" s="127"/>
      <c r="E10" s="130"/>
      <c r="F10" s="137"/>
      <c r="G10" s="138"/>
      <c r="H10" s="139"/>
      <c r="I10" s="127"/>
      <c r="J10" s="47" t="s">
        <v>100</v>
      </c>
      <c r="K10" s="47" t="s">
        <v>101</v>
      </c>
      <c r="L10" s="47" t="s">
        <v>100</v>
      </c>
      <c r="M10" s="47" t="s">
        <v>101</v>
      </c>
      <c r="N10" s="47" t="s">
        <v>100</v>
      </c>
      <c r="O10" s="47" t="s">
        <v>101</v>
      </c>
      <c r="P10" s="47" t="s">
        <v>100</v>
      </c>
      <c r="Q10" s="47" t="s">
        <v>101</v>
      </c>
      <c r="R10" s="47" t="s">
        <v>100</v>
      </c>
      <c r="S10" s="47" t="s">
        <v>101</v>
      </c>
      <c r="T10" s="99">
        <v>2015</v>
      </c>
      <c r="U10" s="99">
        <v>2016</v>
      </c>
      <c r="V10" s="47"/>
      <c r="X10" s="4">
        <f>X5-X7</f>
        <v>-346416101</v>
      </c>
      <c r="Y10" s="4">
        <f>Y5-Y7</f>
        <v>-85963274.099999994</v>
      </c>
      <c r="Z10" s="4">
        <f>Z5-Z7</f>
        <v>-175702550.58000001</v>
      </c>
    </row>
    <row r="11" spans="1:27" ht="35.25" customHeight="1">
      <c r="A11" s="114" t="s">
        <v>17</v>
      </c>
      <c r="B11" s="114" t="s">
        <v>25</v>
      </c>
      <c r="C11" s="20" t="s">
        <v>7</v>
      </c>
      <c r="D11" s="21"/>
      <c r="E11" s="22"/>
      <c r="F11" s="108" t="s">
        <v>50</v>
      </c>
      <c r="G11" s="109"/>
      <c r="H11" s="110"/>
      <c r="I11" s="25"/>
      <c r="J11" s="38"/>
      <c r="K11" s="37"/>
      <c r="L11" s="43">
        <v>85963274.099999994</v>
      </c>
      <c r="M11" s="43">
        <v>77139133.629999995</v>
      </c>
      <c r="N11" s="59">
        <v>175702550.58000001</v>
      </c>
      <c r="O11" s="59">
        <v>166104362.36000001</v>
      </c>
      <c r="P11" s="66">
        <f>P13+P14</f>
        <v>262976520.34999999</v>
      </c>
      <c r="Q11" s="66">
        <f>Q13+Q14</f>
        <v>233442896.97</v>
      </c>
      <c r="R11" s="76">
        <f>SUM(R13:R14)</f>
        <v>346416101</v>
      </c>
      <c r="S11" s="77">
        <f>S13+S14</f>
        <v>345955732.73000002</v>
      </c>
      <c r="T11" s="78">
        <f>T13+T14</f>
        <v>367078239</v>
      </c>
      <c r="U11" s="78">
        <f>U13+U14</f>
        <v>367078239</v>
      </c>
      <c r="V11" s="11"/>
      <c r="X11" s="3"/>
      <c r="Y11" s="3"/>
      <c r="Z11" s="3"/>
    </row>
    <row r="12" spans="1:27">
      <c r="A12" s="115"/>
      <c r="B12" s="115"/>
      <c r="C12" s="20" t="s">
        <v>8</v>
      </c>
      <c r="D12" s="21"/>
      <c r="E12" s="22"/>
      <c r="F12" s="111"/>
      <c r="G12" s="112"/>
      <c r="H12" s="113"/>
      <c r="I12" s="25"/>
      <c r="J12" s="37"/>
      <c r="K12" s="37"/>
      <c r="L12" s="43"/>
      <c r="M12" s="75"/>
      <c r="N12" s="11"/>
      <c r="O12" s="11"/>
      <c r="P12" s="55"/>
      <c r="Q12" s="55"/>
      <c r="R12" s="77"/>
      <c r="S12" s="77"/>
      <c r="T12" s="79"/>
      <c r="U12" s="79"/>
      <c r="V12" s="12"/>
      <c r="X12" s="4">
        <v>2809386.2</v>
      </c>
      <c r="Y12" s="4">
        <v>2813055.3</v>
      </c>
      <c r="Z12" s="4">
        <v>2810976</v>
      </c>
    </row>
    <row r="13" spans="1:27" ht="24">
      <c r="A13" s="115"/>
      <c r="B13" s="115"/>
      <c r="C13" s="20" t="s">
        <v>19</v>
      </c>
      <c r="D13" s="21"/>
      <c r="E13" s="22"/>
      <c r="F13" s="111"/>
      <c r="G13" s="112"/>
      <c r="H13" s="113"/>
      <c r="I13" s="25"/>
      <c r="J13" s="37"/>
      <c r="K13" s="37"/>
      <c r="L13" s="43">
        <v>84309196</v>
      </c>
      <c r="M13" s="43">
        <v>75552100.769999996</v>
      </c>
      <c r="N13" s="59">
        <v>168066047</v>
      </c>
      <c r="O13" s="59">
        <v>158665405.02000001</v>
      </c>
      <c r="P13" s="59">
        <v>253399894</v>
      </c>
      <c r="Q13" s="59">
        <v>223941586.72</v>
      </c>
      <c r="R13" s="77">
        <f>R17+R39+R80</f>
        <v>331019056</v>
      </c>
      <c r="S13" s="77">
        <f>S17++S39+S80</f>
        <v>330679766.30000001</v>
      </c>
      <c r="T13" s="78">
        <f>T17+T39+T80</f>
        <v>351476738</v>
      </c>
      <c r="U13" s="78">
        <f>U17+U39+U80</f>
        <v>351476738</v>
      </c>
      <c r="V13" s="12"/>
      <c r="X13" s="4"/>
      <c r="Y13" s="4"/>
      <c r="Z13" s="4"/>
    </row>
    <row r="14" spans="1:27" ht="25.5" customHeight="1">
      <c r="A14" s="116"/>
      <c r="B14" s="116"/>
      <c r="C14" s="20" t="s">
        <v>22</v>
      </c>
      <c r="D14" s="23"/>
      <c r="E14" s="22"/>
      <c r="F14" s="111"/>
      <c r="G14" s="112"/>
      <c r="H14" s="113"/>
      <c r="I14" s="25"/>
      <c r="J14" s="37"/>
      <c r="K14" s="37"/>
      <c r="L14" s="41">
        <v>1654078.1</v>
      </c>
      <c r="M14" s="41">
        <v>1587032.86</v>
      </c>
      <c r="N14" s="55">
        <v>7636503.5800000001</v>
      </c>
      <c r="O14" s="55">
        <v>7438957.3399999999</v>
      </c>
      <c r="P14" s="55">
        <f>P40+P91</f>
        <v>9576626.3499999996</v>
      </c>
      <c r="Q14" s="55">
        <f>Q40+Q91</f>
        <v>9501310.25</v>
      </c>
      <c r="R14" s="77">
        <f>R68+R71+R91</f>
        <v>15397045</v>
      </c>
      <c r="S14" s="77">
        <f>S68+S71+S91</f>
        <v>15275966.43</v>
      </c>
      <c r="T14" s="78">
        <f>T68+T71+T91</f>
        <v>15601501</v>
      </c>
      <c r="U14" s="78">
        <f>U68+U71++U91</f>
        <v>15601501</v>
      </c>
      <c r="V14" s="12"/>
      <c r="X14" s="4" t="e">
        <f>#REF!-X12</f>
        <v>#REF!</v>
      </c>
      <c r="Y14" s="4" t="e">
        <f>#REF!-Y12</f>
        <v>#REF!</v>
      </c>
      <c r="Z14" s="4" t="e">
        <f>#REF!-Z12</f>
        <v>#REF!</v>
      </c>
      <c r="AA14" s="2" t="s">
        <v>16</v>
      </c>
    </row>
    <row r="15" spans="1:27" ht="36.75" customHeight="1">
      <c r="A15" s="146" t="s">
        <v>9</v>
      </c>
      <c r="B15" s="114" t="s">
        <v>10</v>
      </c>
      <c r="C15" s="20" t="s">
        <v>11</v>
      </c>
      <c r="D15" s="21"/>
      <c r="E15" s="22"/>
      <c r="F15" s="108" t="s">
        <v>51</v>
      </c>
      <c r="G15" s="109"/>
      <c r="H15" s="110"/>
      <c r="I15" s="25"/>
      <c r="J15" s="37"/>
      <c r="K15" s="37"/>
      <c r="L15" s="43">
        <v>16437921</v>
      </c>
      <c r="M15" s="43" t="s">
        <v>112</v>
      </c>
      <c r="N15" s="59">
        <v>32109509</v>
      </c>
      <c r="O15" s="59">
        <v>30565215.300000001</v>
      </c>
      <c r="P15" s="59">
        <v>50521596</v>
      </c>
      <c r="Q15" s="59">
        <v>45955182.890000001</v>
      </c>
      <c r="R15" s="77">
        <f>R17</f>
        <v>66509618</v>
      </c>
      <c r="S15" s="77">
        <f>S17</f>
        <v>66509618</v>
      </c>
      <c r="T15" s="78">
        <f>T17</f>
        <v>69218246</v>
      </c>
      <c r="U15" s="78">
        <f>U17</f>
        <v>69218246</v>
      </c>
      <c r="V15" s="12"/>
    </row>
    <row r="16" spans="1:27">
      <c r="A16" s="147"/>
      <c r="B16" s="115"/>
      <c r="C16" s="20" t="s">
        <v>8</v>
      </c>
      <c r="D16" s="21"/>
      <c r="E16" s="22"/>
      <c r="F16" s="111"/>
      <c r="G16" s="112"/>
      <c r="H16" s="113"/>
      <c r="I16" s="25"/>
      <c r="J16" s="37"/>
      <c r="K16" s="37"/>
      <c r="L16" s="43"/>
      <c r="M16" s="43"/>
      <c r="N16" s="59"/>
      <c r="O16" s="59"/>
      <c r="P16" s="59"/>
      <c r="Q16" s="59"/>
      <c r="R16" s="77"/>
      <c r="S16" s="77"/>
      <c r="T16" s="78"/>
      <c r="U16" s="78"/>
      <c r="V16" s="12"/>
    </row>
    <row r="17" spans="1:22" ht="24.75" customHeight="1">
      <c r="A17" s="148"/>
      <c r="B17" s="116"/>
      <c r="C17" s="20" t="s">
        <v>19</v>
      </c>
      <c r="D17" s="24"/>
      <c r="E17" s="22"/>
      <c r="F17" s="108" t="s">
        <v>51</v>
      </c>
      <c r="G17" s="109"/>
      <c r="H17" s="110"/>
      <c r="I17" s="25"/>
      <c r="J17" s="37"/>
      <c r="K17" s="37"/>
      <c r="L17" s="43">
        <v>16437921</v>
      </c>
      <c r="M17" s="43" t="s">
        <v>112</v>
      </c>
      <c r="N17" s="59">
        <v>32109509</v>
      </c>
      <c r="O17" s="59">
        <v>30565215.300000001</v>
      </c>
      <c r="P17" s="59">
        <v>50521596</v>
      </c>
      <c r="Q17" s="59">
        <v>45955182.890000001</v>
      </c>
      <c r="R17" s="94">
        <f>R20+R23+R27+R30+R33+R36</f>
        <v>66509618</v>
      </c>
      <c r="S17" s="94">
        <f>S20+S23+S27+S30+S33+S36</f>
        <v>66509618</v>
      </c>
      <c r="T17" s="80">
        <f>T20+T23</f>
        <v>69218246</v>
      </c>
      <c r="U17" s="80">
        <f>U20+U23</f>
        <v>69218246</v>
      </c>
      <c r="V17" s="13"/>
    </row>
    <row r="18" spans="1:22" ht="39" customHeight="1">
      <c r="A18" s="114" t="s">
        <v>33</v>
      </c>
      <c r="B18" s="114" t="s">
        <v>32</v>
      </c>
      <c r="C18" s="20" t="s">
        <v>11</v>
      </c>
      <c r="D18" s="21"/>
      <c r="E18" s="22"/>
      <c r="F18" s="108" t="s">
        <v>52</v>
      </c>
      <c r="G18" s="109"/>
      <c r="H18" s="110"/>
      <c r="I18" s="25"/>
      <c r="J18" s="37"/>
      <c r="K18" s="37"/>
      <c r="L18" s="73">
        <v>11878035</v>
      </c>
      <c r="M18" s="73">
        <v>11135250.130000001</v>
      </c>
      <c r="N18" s="74">
        <v>23000056</v>
      </c>
      <c r="O18" s="74">
        <v>22295044.93</v>
      </c>
      <c r="P18" s="74">
        <v>36725108</v>
      </c>
      <c r="Q18" s="74">
        <v>34156505.710000001</v>
      </c>
      <c r="R18" s="81">
        <f>R20</f>
        <v>48093095</v>
      </c>
      <c r="S18" s="81">
        <v>48093095</v>
      </c>
      <c r="T18" s="82">
        <f>T20</f>
        <v>50445506</v>
      </c>
      <c r="U18" s="82">
        <f>U20</f>
        <v>50445506</v>
      </c>
      <c r="V18" s="98"/>
    </row>
    <row r="19" spans="1:22">
      <c r="A19" s="115"/>
      <c r="B19" s="115"/>
      <c r="C19" s="20" t="s">
        <v>8</v>
      </c>
      <c r="D19" s="21"/>
      <c r="E19" s="22"/>
      <c r="F19" s="111"/>
      <c r="G19" s="112"/>
      <c r="H19" s="113"/>
      <c r="I19" s="25"/>
      <c r="J19" s="37"/>
      <c r="K19" s="37"/>
      <c r="L19" s="43"/>
      <c r="M19" s="43"/>
      <c r="N19" s="59"/>
      <c r="O19" s="59"/>
      <c r="P19" s="59"/>
      <c r="Q19" s="59"/>
      <c r="R19" s="77"/>
      <c r="S19" s="77"/>
      <c r="T19" s="78"/>
      <c r="U19" s="78"/>
      <c r="V19" s="98"/>
    </row>
    <row r="20" spans="1:22" ht="27.75" customHeight="1">
      <c r="A20" s="116"/>
      <c r="B20" s="116"/>
      <c r="C20" s="20" t="s">
        <v>23</v>
      </c>
      <c r="D20" s="24" t="s">
        <v>48</v>
      </c>
      <c r="E20" s="22">
        <v>801</v>
      </c>
      <c r="F20" s="108" t="s">
        <v>52</v>
      </c>
      <c r="G20" s="109"/>
      <c r="H20" s="110"/>
      <c r="I20" s="25">
        <v>611</v>
      </c>
      <c r="J20" s="37"/>
      <c r="K20" s="37"/>
      <c r="L20" s="73">
        <v>11878035</v>
      </c>
      <c r="M20" s="73">
        <v>11135250.130000001</v>
      </c>
      <c r="N20" s="74">
        <v>23000056</v>
      </c>
      <c r="O20" s="74">
        <v>22295044.93</v>
      </c>
      <c r="P20" s="74">
        <v>36725108</v>
      </c>
      <c r="Q20" s="74">
        <v>34156505.710000001</v>
      </c>
      <c r="R20" s="81">
        <v>48093095</v>
      </c>
      <c r="S20" s="81">
        <v>48093095</v>
      </c>
      <c r="T20" s="82">
        <v>50445506</v>
      </c>
      <c r="U20" s="82">
        <v>50445506</v>
      </c>
      <c r="V20" s="98"/>
    </row>
    <row r="21" spans="1:22" ht="37.5" customHeight="1">
      <c r="A21" s="114" t="s">
        <v>34</v>
      </c>
      <c r="B21" s="114" t="s">
        <v>110</v>
      </c>
      <c r="C21" s="20" t="s">
        <v>11</v>
      </c>
      <c r="D21" s="21"/>
      <c r="E21" s="22"/>
      <c r="F21" s="108" t="s">
        <v>53</v>
      </c>
      <c r="G21" s="109"/>
      <c r="H21" s="110"/>
      <c r="I21" s="25"/>
      <c r="J21" s="37"/>
      <c r="K21" s="37"/>
      <c r="L21" s="73">
        <v>4559886</v>
      </c>
      <c r="M21" s="73">
        <v>4083453.7</v>
      </c>
      <c r="N21" s="74">
        <v>8896653</v>
      </c>
      <c r="O21" s="74">
        <v>8254170.3700000001</v>
      </c>
      <c r="P21" s="74">
        <v>13607588</v>
      </c>
      <c r="Q21" s="74">
        <v>11782677.18</v>
      </c>
      <c r="R21" s="81">
        <f>R23</f>
        <v>18223623</v>
      </c>
      <c r="S21" s="81">
        <v>18223623</v>
      </c>
      <c r="T21" s="82">
        <f>T23</f>
        <v>18772740</v>
      </c>
      <c r="U21" s="82">
        <f>U23</f>
        <v>18772740</v>
      </c>
      <c r="V21" s="12"/>
    </row>
    <row r="22" spans="1:22" ht="15" customHeight="1">
      <c r="A22" s="115"/>
      <c r="B22" s="115"/>
      <c r="C22" s="20" t="s">
        <v>8</v>
      </c>
      <c r="D22" s="21"/>
      <c r="E22" s="22"/>
      <c r="F22" s="108"/>
      <c r="G22" s="109"/>
      <c r="H22" s="110"/>
      <c r="I22" s="25"/>
      <c r="J22" s="37"/>
      <c r="K22" s="37"/>
      <c r="L22" s="73"/>
      <c r="M22" s="73"/>
      <c r="N22" s="74"/>
      <c r="O22" s="74"/>
      <c r="P22" s="74"/>
      <c r="Q22" s="74"/>
      <c r="R22" s="81"/>
      <c r="S22" s="81"/>
      <c r="T22" s="82"/>
      <c r="U22" s="82"/>
      <c r="V22" s="12"/>
    </row>
    <row r="23" spans="1:22" ht="24" customHeight="1">
      <c r="A23" s="115"/>
      <c r="B23" s="115"/>
      <c r="C23" s="20" t="s">
        <v>23</v>
      </c>
      <c r="D23" s="21">
        <v>733</v>
      </c>
      <c r="E23" s="22">
        <v>801</v>
      </c>
      <c r="F23" s="108" t="s">
        <v>53</v>
      </c>
      <c r="G23" s="109"/>
      <c r="H23" s="110"/>
      <c r="I23" s="25">
        <v>611</v>
      </c>
      <c r="J23" s="37"/>
      <c r="K23" s="37"/>
      <c r="L23" s="73">
        <v>4559886</v>
      </c>
      <c r="M23" s="73">
        <v>4083453.7</v>
      </c>
      <c r="N23" s="74">
        <v>8896653</v>
      </c>
      <c r="O23" s="74">
        <v>8254170.3700000001</v>
      </c>
      <c r="P23" s="74">
        <v>13607588</v>
      </c>
      <c r="Q23" s="74">
        <v>11782677.18</v>
      </c>
      <c r="R23" s="81">
        <v>18223623</v>
      </c>
      <c r="S23" s="81">
        <v>18223623</v>
      </c>
      <c r="T23" s="82">
        <v>18772740</v>
      </c>
      <c r="U23" s="82">
        <v>18772740</v>
      </c>
      <c r="V23" s="12"/>
    </row>
    <row r="24" spans="1:22" ht="3" hidden="1" customHeight="1">
      <c r="A24" s="116"/>
      <c r="B24" s="116"/>
      <c r="C24" s="20" t="s">
        <v>23</v>
      </c>
      <c r="D24" s="24"/>
      <c r="E24" s="22"/>
      <c r="F24" s="25"/>
      <c r="G24" s="26"/>
      <c r="H24" s="27"/>
      <c r="I24" s="25"/>
      <c r="J24" s="37"/>
      <c r="K24" s="37"/>
      <c r="L24" s="44"/>
      <c r="M24" s="35"/>
      <c r="N24" s="53"/>
      <c r="O24" s="53"/>
      <c r="P24" s="60"/>
      <c r="Q24" s="60"/>
      <c r="R24" s="81">
        <v>16741008</v>
      </c>
      <c r="S24" s="81"/>
      <c r="T24" s="82">
        <v>19137960</v>
      </c>
      <c r="U24" s="82">
        <v>19137960</v>
      </c>
      <c r="V24" s="12"/>
    </row>
    <row r="25" spans="1:22" ht="39.75" customHeight="1">
      <c r="A25" s="114" t="s">
        <v>74</v>
      </c>
      <c r="B25" s="114" t="s">
        <v>75</v>
      </c>
      <c r="C25" s="20" t="s">
        <v>11</v>
      </c>
      <c r="D25" s="24"/>
      <c r="E25" s="22"/>
      <c r="F25" s="108" t="s">
        <v>92</v>
      </c>
      <c r="G25" s="109"/>
      <c r="H25" s="110"/>
      <c r="I25" s="25"/>
      <c r="J25" s="37"/>
      <c r="K25" s="37"/>
      <c r="L25" s="45">
        <v>0</v>
      </c>
      <c r="M25" s="40">
        <v>0</v>
      </c>
      <c r="N25" s="54">
        <v>16000</v>
      </c>
      <c r="O25" s="54">
        <v>16000</v>
      </c>
      <c r="P25" s="54">
        <v>16000</v>
      </c>
      <c r="Q25" s="54">
        <v>16000</v>
      </c>
      <c r="R25" s="95">
        <v>20000</v>
      </c>
      <c r="S25" s="95">
        <v>20000</v>
      </c>
      <c r="T25" s="83">
        <f>T27</f>
        <v>0</v>
      </c>
      <c r="U25" s="83">
        <f>U27</f>
        <v>0</v>
      </c>
      <c r="V25" s="14"/>
    </row>
    <row r="26" spans="1:22" ht="18.75" customHeight="1">
      <c r="A26" s="115"/>
      <c r="B26" s="115"/>
      <c r="C26" s="20" t="s">
        <v>8</v>
      </c>
      <c r="D26" s="24"/>
      <c r="E26" s="22"/>
      <c r="F26" s="111"/>
      <c r="G26" s="112"/>
      <c r="H26" s="113"/>
      <c r="I26" s="25"/>
      <c r="J26" s="37"/>
      <c r="K26" s="37"/>
      <c r="L26" s="46"/>
      <c r="M26" s="36"/>
      <c r="N26" s="54"/>
      <c r="O26" s="54"/>
      <c r="P26" s="61"/>
      <c r="Q26" s="61"/>
      <c r="R26" s="95"/>
      <c r="S26" s="95"/>
      <c r="T26" s="83"/>
      <c r="U26" s="83"/>
      <c r="V26" s="14"/>
    </row>
    <row r="27" spans="1:22" ht="27" customHeight="1">
      <c r="A27" s="116"/>
      <c r="B27" s="116"/>
      <c r="C27" s="20" t="s">
        <v>23</v>
      </c>
      <c r="D27" s="24" t="s">
        <v>48</v>
      </c>
      <c r="E27" s="22">
        <v>801</v>
      </c>
      <c r="F27" s="108" t="s">
        <v>92</v>
      </c>
      <c r="G27" s="109"/>
      <c r="H27" s="110"/>
      <c r="I27" s="25">
        <v>612</v>
      </c>
      <c r="J27" s="37"/>
      <c r="K27" s="37"/>
      <c r="L27" s="45">
        <v>0</v>
      </c>
      <c r="M27" s="40">
        <v>0</v>
      </c>
      <c r="N27" s="54">
        <v>16000</v>
      </c>
      <c r="O27" s="54">
        <v>16000</v>
      </c>
      <c r="P27" s="54">
        <v>16000</v>
      </c>
      <c r="Q27" s="54">
        <v>16000</v>
      </c>
      <c r="R27" s="95">
        <v>20000</v>
      </c>
      <c r="S27" s="95">
        <v>20000</v>
      </c>
      <c r="T27" s="83">
        <v>0</v>
      </c>
      <c r="U27" s="83">
        <v>0</v>
      </c>
      <c r="V27" s="14"/>
    </row>
    <row r="28" spans="1:22" ht="39" customHeight="1">
      <c r="A28" s="114" t="s">
        <v>77</v>
      </c>
      <c r="B28" s="114" t="s">
        <v>76</v>
      </c>
      <c r="C28" s="20" t="s">
        <v>11</v>
      </c>
      <c r="D28" s="24"/>
      <c r="E28" s="22"/>
      <c r="F28" s="108" t="s">
        <v>81</v>
      </c>
      <c r="G28" s="109"/>
      <c r="H28" s="110"/>
      <c r="I28" s="25"/>
      <c r="J28" s="37"/>
      <c r="K28" s="37"/>
      <c r="L28" s="45">
        <v>0</v>
      </c>
      <c r="M28" s="40">
        <v>0</v>
      </c>
      <c r="N28" s="54">
        <v>19500</v>
      </c>
      <c r="O28" s="54">
        <v>0</v>
      </c>
      <c r="P28" s="54">
        <v>19500</v>
      </c>
      <c r="Q28" s="54">
        <v>0</v>
      </c>
      <c r="R28" s="95">
        <v>19500</v>
      </c>
      <c r="S28" s="95">
        <v>19500</v>
      </c>
      <c r="T28" s="83">
        <f>T30</f>
        <v>0</v>
      </c>
      <c r="U28" s="83">
        <f>U30</f>
        <v>0</v>
      </c>
      <c r="V28" s="14"/>
    </row>
    <row r="29" spans="1:22" ht="14.25" customHeight="1">
      <c r="A29" s="115"/>
      <c r="B29" s="115"/>
      <c r="C29" s="20" t="s">
        <v>8</v>
      </c>
      <c r="D29" s="24"/>
      <c r="E29" s="22"/>
      <c r="F29" s="25"/>
      <c r="G29" s="26"/>
      <c r="H29" s="27"/>
      <c r="I29" s="25"/>
      <c r="J29" s="37"/>
      <c r="K29" s="37"/>
      <c r="L29" s="45"/>
      <c r="M29" s="40"/>
      <c r="N29" s="54"/>
      <c r="O29" s="54"/>
      <c r="P29" s="61"/>
      <c r="Q29" s="61"/>
      <c r="R29" s="95"/>
      <c r="S29" s="95"/>
      <c r="T29" s="83"/>
      <c r="U29" s="83"/>
      <c r="V29" s="14"/>
    </row>
    <row r="30" spans="1:22" ht="29.25" customHeight="1">
      <c r="A30" s="116"/>
      <c r="B30" s="116"/>
      <c r="C30" s="20" t="s">
        <v>23</v>
      </c>
      <c r="D30" s="24" t="s">
        <v>48</v>
      </c>
      <c r="E30" s="22">
        <v>801</v>
      </c>
      <c r="F30" s="108" t="s">
        <v>81</v>
      </c>
      <c r="G30" s="109"/>
      <c r="H30" s="110"/>
      <c r="I30" s="25">
        <v>612</v>
      </c>
      <c r="J30" s="37"/>
      <c r="K30" s="37"/>
      <c r="L30" s="45">
        <v>0</v>
      </c>
      <c r="M30" s="40">
        <v>0</v>
      </c>
      <c r="N30" s="54">
        <v>19500</v>
      </c>
      <c r="O30" s="54">
        <v>0</v>
      </c>
      <c r="P30" s="54">
        <v>19500</v>
      </c>
      <c r="Q30" s="54">
        <v>0</v>
      </c>
      <c r="R30" s="95">
        <v>19500</v>
      </c>
      <c r="S30" s="95">
        <v>19500</v>
      </c>
      <c r="T30" s="83">
        <v>0</v>
      </c>
      <c r="U30" s="83">
        <v>0</v>
      </c>
      <c r="V30" s="14"/>
    </row>
    <row r="31" spans="1:22" ht="39.75" customHeight="1">
      <c r="A31" s="114" t="s">
        <v>78</v>
      </c>
      <c r="B31" s="114" t="s">
        <v>80</v>
      </c>
      <c r="C31" s="20" t="s">
        <v>11</v>
      </c>
      <c r="D31" s="24"/>
      <c r="E31" s="22"/>
      <c r="F31" s="108" t="s">
        <v>82</v>
      </c>
      <c r="G31" s="109"/>
      <c r="H31" s="110"/>
      <c r="I31" s="25"/>
      <c r="J31" s="37"/>
      <c r="K31" s="37"/>
      <c r="L31" s="45">
        <v>0</v>
      </c>
      <c r="M31" s="40">
        <v>0</v>
      </c>
      <c r="N31" s="54">
        <v>80000</v>
      </c>
      <c r="O31" s="54">
        <v>0</v>
      </c>
      <c r="P31" s="54">
        <v>80000</v>
      </c>
      <c r="Q31" s="54">
        <v>0</v>
      </c>
      <c r="R31" s="95">
        <f>R33</f>
        <v>80000</v>
      </c>
      <c r="S31" s="95">
        <v>80000</v>
      </c>
      <c r="T31" s="83">
        <f>T33</f>
        <v>0</v>
      </c>
      <c r="U31" s="83">
        <f>U33</f>
        <v>0</v>
      </c>
      <c r="V31" s="14"/>
    </row>
    <row r="32" spans="1:22" ht="13.5" customHeight="1">
      <c r="A32" s="115"/>
      <c r="B32" s="115"/>
      <c r="C32" s="20" t="s">
        <v>8</v>
      </c>
      <c r="D32" s="24"/>
      <c r="E32" s="22"/>
      <c r="F32" s="25"/>
      <c r="G32" s="26"/>
      <c r="H32" s="27"/>
      <c r="I32" s="25"/>
      <c r="J32" s="37"/>
      <c r="K32" s="37"/>
      <c r="L32" s="45"/>
      <c r="M32" s="40"/>
      <c r="N32" s="54"/>
      <c r="O32" s="54"/>
      <c r="P32" s="61"/>
      <c r="Q32" s="61"/>
      <c r="R32" s="95"/>
      <c r="S32" s="95"/>
      <c r="T32" s="83"/>
      <c r="U32" s="83"/>
      <c r="V32" s="14"/>
    </row>
    <row r="33" spans="1:22" ht="31.5" customHeight="1">
      <c r="A33" s="116"/>
      <c r="B33" s="116"/>
      <c r="C33" s="20" t="s">
        <v>23</v>
      </c>
      <c r="D33" s="24" t="s">
        <v>48</v>
      </c>
      <c r="E33" s="22">
        <v>801</v>
      </c>
      <c r="F33" s="108" t="s">
        <v>82</v>
      </c>
      <c r="G33" s="109"/>
      <c r="H33" s="110"/>
      <c r="I33" s="25">
        <v>612</v>
      </c>
      <c r="J33" s="37"/>
      <c r="K33" s="37"/>
      <c r="L33" s="45">
        <v>0</v>
      </c>
      <c r="M33" s="40">
        <v>0</v>
      </c>
      <c r="N33" s="54">
        <v>80000</v>
      </c>
      <c r="O33" s="54">
        <v>0</v>
      </c>
      <c r="P33" s="54">
        <v>80000</v>
      </c>
      <c r="Q33" s="54">
        <v>0</v>
      </c>
      <c r="R33" s="95">
        <v>80000</v>
      </c>
      <c r="S33" s="95">
        <v>80000</v>
      </c>
      <c r="T33" s="83">
        <v>0</v>
      </c>
      <c r="U33" s="83">
        <v>0</v>
      </c>
      <c r="V33" s="14"/>
    </row>
    <row r="34" spans="1:22" ht="38.25" customHeight="1">
      <c r="A34" s="114" t="s">
        <v>79</v>
      </c>
      <c r="B34" s="114" t="s">
        <v>83</v>
      </c>
      <c r="C34" s="20" t="s">
        <v>11</v>
      </c>
      <c r="D34" s="24"/>
      <c r="E34" s="22"/>
      <c r="F34" s="108" t="s">
        <v>84</v>
      </c>
      <c r="G34" s="109"/>
      <c r="H34" s="110"/>
      <c r="I34" s="25"/>
      <c r="J34" s="37"/>
      <c r="K34" s="37"/>
      <c r="L34" s="45">
        <v>0</v>
      </c>
      <c r="M34" s="40">
        <v>0</v>
      </c>
      <c r="N34" s="54">
        <v>97300</v>
      </c>
      <c r="O34" s="54">
        <v>0</v>
      </c>
      <c r="P34" s="54">
        <v>73400</v>
      </c>
      <c r="Q34" s="54">
        <v>0</v>
      </c>
      <c r="R34" s="95">
        <v>73400</v>
      </c>
      <c r="S34" s="95">
        <v>73400</v>
      </c>
      <c r="T34" s="83">
        <f>T36</f>
        <v>0</v>
      </c>
      <c r="U34" s="83">
        <f>U36</f>
        <v>0</v>
      </c>
      <c r="V34" s="14"/>
    </row>
    <row r="35" spans="1:22" ht="14.25" customHeight="1">
      <c r="A35" s="115"/>
      <c r="B35" s="115"/>
      <c r="C35" s="20" t="s">
        <v>8</v>
      </c>
      <c r="D35" s="24"/>
      <c r="E35" s="22"/>
      <c r="F35" s="25"/>
      <c r="G35" s="26"/>
      <c r="H35" s="27"/>
      <c r="I35" s="25"/>
      <c r="J35" s="37"/>
      <c r="K35" s="37"/>
      <c r="L35" s="45"/>
      <c r="M35" s="40"/>
      <c r="N35" s="54"/>
      <c r="O35" s="54"/>
      <c r="P35" s="61"/>
      <c r="Q35" s="54"/>
      <c r="R35" s="95"/>
      <c r="S35" s="95"/>
      <c r="T35" s="83"/>
      <c r="U35" s="83"/>
      <c r="V35" s="14"/>
    </row>
    <row r="36" spans="1:22" ht="38.25" customHeight="1">
      <c r="A36" s="116"/>
      <c r="B36" s="116"/>
      <c r="C36" s="20" t="s">
        <v>23</v>
      </c>
      <c r="D36" s="24" t="s">
        <v>48</v>
      </c>
      <c r="E36" s="22">
        <v>801</v>
      </c>
      <c r="F36" s="108" t="s">
        <v>84</v>
      </c>
      <c r="G36" s="109"/>
      <c r="H36" s="110"/>
      <c r="I36" s="25">
        <v>612</v>
      </c>
      <c r="J36" s="37"/>
      <c r="K36" s="37"/>
      <c r="L36" s="45">
        <v>0</v>
      </c>
      <c r="M36" s="40">
        <v>0</v>
      </c>
      <c r="N36" s="54">
        <v>97300</v>
      </c>
      <c r="O36" s="54">
        <v>0</v>
      </c>
      <c r="P36" s="54">
        <v>73400</v>
      </c>
      <c r="Q36" s="54">
        <v>0</v>
      </c>
      <c r="R36" s="95">
        <v>73400</v>
      </c>
      <c r="S36" s="95">
        <v>73400</v>
      </c>
      <c r="T36" s="83">
        <v>0</v>
      </c>
      <c r="U36" s="83">
        <v>0</v>
      </c>
      <c r="V36" s="14"/>
    </row>
    <row r="37" spans="1:22" ht="47.25" customHeight="1">
      <c r="A37" s="146" t="s">
        <v>12</v>
      </c>
      <c r="B37" s="114" t="s">
        <v>69</v>
      </c>
      <c r="C37" s="20" t="s">
        <v>11</v>
      </c>
      <c r="D37" s="23"/>
      <c r="E37" s="22"/>
      <c r="F37" s="108" t="s">
        <v>54</v>
      </c>
      <c r="G37" s="109"/>
      <c r="H37" s="110"/>
      <c r="I37" s="25"/>
      <c r="J37" s="37"/>
      <c r="K37" s="37"/>
      <c r="L37" s="71">
        <v>44707414.859999999</v>
      </c>
      <c r="M37" s="71">
        <v>39156004.520000003</v>
      </c>
      <c r="N37" s="72">
        <v>89262002.010000005</v>
      </c>
      <c r="O37" s="72">
        <v>83470834.859999999</v>
      </c>
      <c r="P37" s="67">
        <f>P39+P40</f>
        <v>138883051.00999999</v>
      </c>
      <c r="Q37" s="67">
        <f>Q39+Q40</f>
        <v>121779253.83</v>
      </c>
      <c r="R37" s="96">
        <f>SUM(R39:R40)</f>
        <v>182761319</v>
      </c>
      <c r="S37" s="96">
        <f>S39+S40</f>
        <v>182740967.78999999</v>
      </c>
      <c r="T37" s="84">
        <f>SUM(T39:T40)</f>
        <v>194143279</v>
      </c>
      <c r="U37" s="84">
        <f>SUM(U39:U40)</f>
        <v>194143279</v>
      </c>
      <c r="V37" s="14"/>
    </row>
    <row r="38" spans="1:22">
      <c r="A38" s="147"/>
      <c r="B38" s="115"/>
      <c r="C38" s="20" t="s">
        <v>8</v>
      </c>
      <c r="D38" s="23"/>
      <c r="E38" s="22"/>
      <c r="F38" s="111"/>
      <c r="G38" s="112"/>
      <c r="H38" s="113"/>
      <c r="I38" s="25"/>
      <c r="J38" s="37"/>
      <c r="K38" s="37"/>
      <c r="L38" s="43"/>
      <c r="M38" s="43"/>
      <c r="N38" s="59"/>
      <c r="O38" s="59"/>
      <c r="P38" s="59"/>
      <c r="Q38" s="59"/>
      <c r="R38" s="77"/>
      <c r="S38" s="77"/>
      <c r="T38" s="79"/>
      <c r="U38" s="79"/>
      <c r="V38" s="12"/>
    </row>
    <row r="39" spans="1:22" ht="24">
      <c r="A39" s="147"/>
      <c r="B39" s="115"/>
      <c r="C39" s="20" t="s">
        <v>19</v>
      </c>
      <c r="D39" s="24"/>
      <c r="E39" s="22"/>
      <c r="F39" s="111"/>
      <c r="G39" s="112"/>
      <c r="H39" s="113"/>
      <c r="I39" s="25"/>
      <c r="J39" s="37"/>
      <c r="K39" s="37"/>
      <c r="L39" s="71">
        <v>44704357</v>
      </c>
      <c r="M39" s="71">
        <v>39152956.460000001</v>
      </c>
      <c r="N39" s="59">
        <v>84890505</v>
      </c>
      <c r="O39" s="59">
        <v>79206337.849999994</v>
      </c>
      <c r="P39" s="59">
        <v>133900154</v>
      </c>
      <c r="Q39" s="59">
        <v>116801416.81999999</v>
      </c>
      <c r="R39" s="77">
        <f>R43+R46+R49+R52+R55+R58+R61+R64+R65++R74+R77</f>
        <v>174123319</v>
      </c>
      <c r="S39" s="77">
        <f>S43+S46+S49+S52+S55+S58+S61+S64+S65+S72+S77</f>
        <v>174123296.53</v>
      </c>
      <c r="T39" s="78">
        <f>T43+T46+T49+T52+T55+T58+T61+T64+T65</f>
        <v>185730279</v>
      </c>
      <c r="U39" s="78">
        <f>U43+U46+U49+U52+U55+U58+U61+U64+U65</f>
        <v>185730279</v>
      </c>
      <c r="V39" s="12"/>
    </row>
    <row r="40" spans="1:22" ht="24.75" customHeight="1">
      <c r="A40" s="148"/>
      <c r="B40" s="116"/>
      <c r="C40" s="20" t="s">
        <v>22</v>
      </c>
      <c r="D40" s="23"/>
      <c r="E40" s="22"/>
      <c r="F40" s="111"/>
      <c r="G40" s="112"/>
      <c r="H40" s="113"/>
      <c r="I40" s="25"/>
      <c r="J40" s="37"/>
      <c r="K40" s="37"/>
      <c r="L40" s="43">
        <v>3057.86</v>
      </c>
      <c r="M40" s="43">
        <v>3048.06</v>
      </c>
      <c r="N40" s="59">
        <v>4371497.01</v>
      </c>
      <c r="O40" s="59">
        <v>4264497.01</v>
      </c>
      <c r="P40" s="66">
        <v>4982897.01</v>
      </c>
      <c r="Q40" s="66">
        <v>4977837.01</v>
      </c>
      <c r="R40" s="77">
        <f>R68+R71</f>
        <v>8638000</v>
      </c>
      <c r="S40" s="77">
        <f>S68+S71</f>
        <v>8617671.2599999998</v>
      </c>
      <c r="T40" s="78">
        <f>T68+T71</f>
        <v>8413000</v>
      </c>
      <c r="U40" s="78">
        <f>U68</f>
        <v>8413000</v>
      </c>
      <c r="V40" s="12"/>
    </row>
    <row r="41" spans="1:22" ht="38.25" customHeight="1">
      <c r="A41" s="114" t="s">
        <v>35</v>
      </c>
      <c r="B41" s="114" t="s">
        <v>114</v>
      </c>
      <c r="C41" s="20" t="s">
        <v>11</v>
      </c>
      <c r="D41" s="23"/>
      <c r="E41" s="22"/>
      <c r="F41" s="108" t="s">
        <v>55</v>
      </c>
      <c r="G41" s="109"/>
      <c r="H41" s="110"/>
      <c r="I41" s="25"/>
      <c r="J41" s="37"/>
      <c r="K41" s="37"/>
      <c r="L41" s="43">
        <v>8961249</v>
      </c>
      <c r="M41" s="43">
        <v>8091616.4400000004</v>
      </c>
      <c r="N41" s="59">
        <v>16836133</v>
      </c>
      <c r="O41" s="59">
        <v>16313183.960000001</v>
      </c>
      <c r="P41" s="59">
        <v>25642785</v>
      </c>
      <c r="Q41" s="59">
        <v>22890077.390000001</v>
      </c>
      <c r="R41" s="77">
        <f>R43</f>
        <v>33854587</v>
      </c>
      <c r="S41" s="77">
        <f>S43</f>
        <v>33854587</v>
      </c>
      <c r="T41" s="78">
        <f>T43</f>
        <v>36531639</v>
      </c>
      <c r="U41" s="78">
        <f>U43</f>
        <v>36531639</v>
      </c>
      <c r="V41" s="98"/>
    </row>
    <row r="42" spans="1:22" ht="20.25" customHeight="1">
      <c r="A42" s="115"/>
      <c r="B42" s="115"/>
      <c r="C42" s="20" t="s">
        <v>8</v>
      </c>
      <c r="D42" s="23"/>
      <c r="E42" s="22"/>
      <c r="F42" s="111"/>
      <c r="G42" s="112"/>
      <c r="H42" s="113"/>
      <c r="I42" s="25"/>
      <c r="J42" s="37"/>
      <c r="K42" s="37"/>
      <c r="L42" s="43"/>
      <c r="M42" s="43"/>
      <c r="N42" s="59"/>
      <c r="O42" s="59"/>
      <c r="P42" s="59"/>
      <c r="Q42" s="59"/>
      <c r="R42" s="77"/>
      <c r="S42" s="77"/>
      <c r="T42" s="78"/>
      <c r="U42" s="78"/>
      <c r="V42" s="98"/>
    </row>
    <row r="43" spans="1:22" ht="77.25" customHeight="1">
      <c r="A43" s="116"/>
      <c r="B43" s="116"/>
      <c r="C43" s="20" t="s">
        <v>19</v>
      </c>
      <c r="D43" s="24" t="s">
        <v>48</v>
      </c>
      <c r="E43" s="22">
        <v>801</v>
      </c>
      <c r="F43" s="108" t="s">
        <v>55</v>
      </c>
      <c r="G43" s="109"/>
      <c r="H43" s="110"/>
      <c r="I43" s="25">
        <v>611</v>
      </c>
      <c r="J43" s="37"/>
      <c r="K43" s="37"/>
      <c r="L43" s="43">
        <v>8961249</v>
      </c>
      <c r="M43" s="43">
        <v>8091616.4400000004</v>
      </c>
      <c r="N43" s="59">
        <v>16836133</v>
      </c>
      <c r="O43" s="59">
        <v>16313183.960000001</v>
      </c>
      <c r="P43" s="59">
        <v>25642785</v>
      </c>
      <c r="Q43" s="59">
        <v>22890077.390000001</v>
      </c>
      <c r="R43" s="77">
        <v>33854587</v>
      </c>
      <c r="S43" s="77">
        <v>33854587</v>
      </c>
      <c r="T43" s="78">
        <v>36531639</v>
      </c>
      <c r="U43" s="78">
        <v>36531639</v>
      </c>
      <c r="V43" s="98"/>
    </row>
    <row r="44" spans="1:22" ht="49.5" customHeight="1">
      <c r="A44" s="114" t="s">
        <v>36</v>
      </c>
      <c r="B44" s="114" t="s">
        <v>113</v>
      </c>
      <c r="C44" s="20" t="s">
        <v>11</v>
      </c>
      <c r="D44" s="23"/>
      <c r="E44" s="22"/>
      <c r="F44" s="108" t="s">
        <v>56</v>
      </c>
      <c r="G44" s="109"/>
      <c r="H44" s="110"/>
      <c r="I44" s="25"/>
      <c r="J44" s="37"/>
      <c r="K44" s="37"/>
      <c r="L44" s="43">
        <v>9302394</v>
      </c>
      <c r="M44" s="43">
        <v>8289960.1600000001</v>
      </c>
      <c r="N44" s="59">
        <v>17441419</v>
      </c>
      <c r="O44" s="59">
        <v>16801468.449999999</v>
      </c>
      <c r="P44" s="59">
        <v>26348323</v>
      </c>
      <c r="Q44" s="59">
        <v>23761796.73</v>
      </c>
      <c r="R44" s="77">
        <f>R46</f>
        <v>34879527</v>
      </c>
      <c r="S44" s="77">
        <f>S46</f>
        <v>34879527</v>
      </c>
      <c r="T44" s="78">
        <f>T46</f>
        <v>37239331</v>
      </c>
      <c r="U44" s="78">
        <f>U46</f>
        <v>37239331</v>
      </c>
      <c r="V44" s="98"/>
    </row>
    <row r="45" spans="1:22" ht="18.75" customHeight="1">
      <c r="A45" s="115"/>
      <c r="B45" s="115"/>
      <c r="C45" s="20" t="s">
        <v>8</v>
      </c>
      <c r="D45" s="23"/>
      <c r="E45" s="22"/>
      <c r="F45" s="111"/>
      <c r="G45" s="112"/>
      <c r="H45" s="113"/>
      <c r="I45" s="25"/>
      <c r="J45" s="37"/>
      <c r="K45" s="37"/>
      <c r="L45" s="43"/>
      <c r="M45" s="43"/>
      <c r="N45" s="59"/>
      <c r="O45" s="59"/>
      <c r="P45" s="59"/>
      <c r="Q45" s="59"/>
      <c r="R45" s="77"/>
      <c r="S45" s="77"/>
      <c r="T45" s="78"/>
      <c r="U45" s="78"/>
      <c r="V45" s="98"/>
    </row>
    <row r="46" spans="1:22" ht="30.75" customHeight="1">
      <c r="A46" s="116"/>
      <c r="B46" s="116"/>
      <c r="C46" s="20" t="s">
        <v>19</v>
      </c>
      <c r="D46" s="24" t="s">
        <v>48</v>
      </c>
      <c r="E46" s="22">
        <v>801</v>
      </c>
      <c r="F46" s="108" t="s">
        <v>56</v>
      </c>
      <c r="G46" s="109"/>
      <c r="H46" s="110"/>
      <c r="I46" s="25">
        <v>611</v>
      </c>
      <c r="J46" s="37"/>
      <c r="K46" s="37"/>
      <c r="L46" s="43">
        <v>9302394</v>
      </c>
      <c r="M46" s="43">
        <v>8289960.1600000001</v>
      </c>
      <c r="N46" s="59">
        <v>17441419</v>
      </c>
      <c r="O46" s="59">
        <v>16801468.449999999</v>
      </c>
      <c r="P46" s="59">
        <v>26348323</v>
      </c>
      <c r="Q46" s="59">
        <v>23761796.73</v>
      </c>
      <c r="R46" s="77">
        <v>34879527</v>
      </c>
      <c r="S46" s="77">
        <v>34879527</v>
      </c>
      <c r="T46" s="78">
        <v>37239331</v>
      </c>
      <c r="U46" s="78">
        <v>37239331</v>
      </c>
      <c r="V46" s="98"/>
    </row>
    <row r="47" spans="1:22" ht="48" customHeight="1">
      <c r="A47" s="114" t="s">
        <v>37</v>
      </c>
      <c r="B47" s="114" t="s">
        <v>26</v>
      </c>
      <c r="C47" s="20" t="s">
        <v>11</v>
      </c>
      <c r="D47" s="23"/>
      <c r="E47" s="22"/>
      <c r="F47" s="108" t="s">
        <v>57</v>
      </c>
      <c r="G47" s="109"/>
      <c r="H47" s="110"/>
      <c r="I47" s="25"/>
      <c r="J47" s="37"/>
      <c r="K47" s="37"/>
      <c r="L47" s="43">
        <v>6052373</v>
      </c>
      <c r="M47" s="43">
        <v>4822950.49</v>
      </c>
      <c r="N47" s="59">
        <v>12020084</v>
      </c>
      <c r="O47" s="59">
        <v>10282507.630000001</v>
      </c>
      <c r="P47" s="59">
        <v>20161401</v>
      </c>
      <c r="Q47" s="59">
        <v>15822783.07</v>
      </c>
      <c r="R47" s="77">
        <f>R49</f>
        <v>25706344</v>
      </c>
      <c r="S47" s="77">
        <f>S49</f>
        <v>25706344</v>
      </c>
      <c r="T47" s="78">
        <f>T49</f>
        <v>27208704</v>
      </c>
      <c r="U47" s="78">
        <f>U49</f>
        <v>27208704</v>
      </c>
      <c r="V47" s="98"/>
    </row>
    <row r="48" spans="1:22" ht="15" customHeight="1">
      <c r="A48" s="115"/>
      <c r="B48" s="115"/>
      <c r="C48" s="20" t="s">
        <v>8</v>
      </c>
      <c r="D48" s="23"/>
      <c r="E48" s="22"/>
      <c r="F48" s="111"/>
      <c r="G48" s="112"/>
      <c r="H48" s="113"/>
      <c r="I48" s="25"/>
      <c r="J48" s="37"/>
      <c r="K48" s="37"/>
      <c r="L48" s="43"/>
      <c r="M48" s="43"/>
      <c r="N48" s="59"/>
      <c r="O48" s="59"/>
      <c r="P48" s="59"/>
      <c r="Q48" s="59"/>
      <c r="R48" s="77"/>
      <c r="S48" s="77"/>
      <c r="T48" s="78"/>
      <c r="U48" s="78"/>
      <c r="V48" s="98"/>
    </row>
    <row r="49" spans="1:22" ht="35.25" customHeight="1">
      <c r="A49" s="116"/>
      <c r="B49" s="116"/>
      <c r="C49" s="20" t="s">
        <v>19</v>
      </c>
      <c r="D49" s="24" t="s">
        <v>48</v>
      </c>
      <c r="E49" s="22">
        <v>801</v>
      </c>
      <c r="F49" s="108" t="s">
        <v>57</v>
      </c>
      <c r="G49" s="109"/>
      <c r="H49" s="110"/>
      <c r="I49" s="25">
        <v>621</v>
      </c>
      <c r="J49" s="37"/>
      <c r="K49" s="37"/>
      <c r="L49" s="43">
        <v>6052373</v>
      </c>
      <c r="M49" s="43">
        <v>4822950.49</v>
      </c>
      <c r="N49" s="59">
        <v>12020084</v>
      </c>
      <c r="O49" s="59">
        <v>10282507.630000001</v>
      </c>
      <c r="P49" s="59">
        <v>20161401</v>
      </c>
      <c r="Q49" s="59">
        <v>15822783.07</v>
      </c>
      <c r="R49" s="77">
        <v>25706344</v>
      </c>
      <c r="S49" s="77">
        <v>25706344</v>
      </c>
      <c r="T49" s="78">
        <v>27208704</v>
      </c>
      <c r="U49" s="78">
        <v>27208704</v>
      </c>
      <c r="V49" s="98"/>
    </row>
    <row r="50" spans="1:22" ht="50.25" customHeight="1">
      <c r="A50" s="114" t="s">
        <v>38</v>
      </c>
      <c r="B50" s="114" t="s">
        <v>27</v>
      </c>
      <c r="C50" s="20" t="s">
        <v>11</v>
      </c>
      <c r="D50" s="23"/>
      <c r="E50" s="22"/>
      <c r="F50" s="108" t="s">
        <v>58</v>
      </c>
      <c r="G50" s="109"/>
      <c r="H50" s="110"/>
      <c r="I50" s="25"/>
      <c r="J50" s="37"/>
      <c r="K50" s="37"/>
      <c r="L50" s="43">
        <v>2848177</v>
      </c>
      <c r="M50" s="43">
        <v>2307813.54</v>
      </c>
      <c r="N50" s="59">
        <v>5656512</v>
      </c>
      <c r="O50" s="59">
        <v>5098027.53</v>
      </c>
      <c r="P50" s="59">
        <v>9487719</v>
      </c>
      <c r="Q50" s="59">
        <v>8426910.6999999993</v>
      </c>
      <c r="R50" s="77">
        <f>R52</f>
        <v>12097103</v>
      </c>
      <c r="S50" s="77">
        <f>S52</f>
        <v>12097103</v>
      </c>
      <c r="T50" s="78">
        <f>T52</f>
        <v>12686526</v>
      </c>
      <c r="U50" s="78">
        <f>U52</f>
        <v>12686526</v>
      </c>
      <c r="V50" s="12"/>
    </row>
    <row r="51" spans="1:22" ht="16.5" customHeight="1">
      <c r="A51" s="115"/>
      <c r="B51" s="115"/>
      <c r="C51" s="20" t="s">
        <v>8</v>
      </c>
      <c r="D51" s="23"/>
      <c r="E51" s="22"/>
      <c r="F51" s="111"/>
      <c r="G51" s="112"/>
      <c r="H51" s="113"/>
      <c r="I51" s="25"/>
      <c r="J51" s="37"/>
      <c r="K51" s="37"/>
      <c r="L51" s="43"/>
      <c r="M51" s="43"/>
      <c r="N51" s="59"/>
      <c r="O51" s="59"/>
      <c r="P51" s="59"/>
      <c r="Q51" s="59"/>
      <c r="R51" s="77"/>
      <c r="S51" s="77"/>
      <c r="T51" s="78"/>
      <c r="U51" s="78"/>
      <c r="V51" s="12"/>
    </row>
    <row r="52" spans="1:22" ht="36.75" customHeight="1">
      <c r="A52" s="116"/>
      <c r="B52" s="116"/>
      <c r="C52" s="20" t="s">
        <v>19</v>
      </c>
      <c r="D52" s="24" t="s">
        <v>48</v>
      </c>
      <c r="E52" s="22">
        <v>801</v>
      </c>
      <c r="F52" s="108" t="s">
        <v>58</v>
      </c>
      <c r="G52" s="109"/>
      <c r="H52" s="110"/>
      <c r="I52" s="25">
        <v>621</v>
      </c>
      <c r="J52" s="37"/>
      <c r="K52" s="37"/>
      <c r="L52" s="43">
        <v>2848177</v>
      </c>
      <c r="M52" s="43">
        <v>2307813.54</v>
      </c>
      <c r="N52" s="59">
        <v>5656512</v>
      </c>
      <c r="O52" s="59">
        <v>5098027.53</v>
      </c>
      <c r="P52" s="59">
        <v>9487719</v>
      </c>
      <c r="Q52" s="59">
        <v>8426910.6999999993</v>
      </c>
      <c r="R52" s="77">
        <v>12097103</v>
      </c>
      <c r="S52" s="77">
        <v>12097103</v>
      </c>
      <c r="T52" s="78">
        <v>12686526</v>
      </c>
      <c r="U52" s="78">
        <v>12686526</v>
      </c>
      <c r="V52" s="12"/>
    </row>
    <row r="53" spans="1:22" ht="50.25" customHeight="1">
      <c r="A53" s="114" t="s">
        <v>39</v>
      </c>
      <c r="B53" s="114" t="s">
        <v>28</v>
      </c>
      <c r="C53" s="20" t="s">
        <v>11</v>
      </c>
      <c r="D53" s="23"/>
      <c r="E53" s="22"/>
      <c r="F53" s="108" t="s">
        <v>59</v>
      </c>
      <c r="G53" s="109"/>
      <c r="H53" s="110"/>
      <c r="I53" s="25"/>
      <c r="J53" s="37"/>
      <c r="K53" s="37"/>
      <c r="L53" s="43">
        <v>14545631</v>
      </c>
      <c r="M53" s="43">
        <v>13052044.59</v>
      </c>
      <c r="N53" s="59">
        <v>26422172</v>
      </c>
      <c r="O53" s="59">
        <v>25111749.800000001</v>
      </c>
      <c r="P53" s="59">
        <v>41759383</v>
      </c>
      <c r="Q53" s="59">
        <v>37231523.390000001</v>
      </c>
      <c r="R53" s="77">
        <f>R55</f>
        <v>55235126</v>
      </c>
      <c r="S53" s="77">
        <f>S55</f>
        <v>55235126</v>
      </c>
      <c r="T53" s="78">
        <f>T55</f>
        <v>58549798</v>
      </c>
      <c r="U53" s="78">
        <f>U55</f>
        <v>58549798</v>
      </c>
      <c r="V53" s="98"/>
    </row>
    <row r="54" spans="1:22" ht="18" customHeight="1">
      <c r="A54" s="115"/>
      <c r="B54" s="115"/>
      <c r="C54" s="20" t="s">
        <v>8</v>
      </c>
      <c r="D54" s="23"/>
      <c r="E54" s="22"/>
      <c r="F54" s="111"/>
      <c r="G54" s="112"/>
      <c r="H54" s="113"/>
      <c r="I54" s="25"/>
      <c r="J54" s="37"/>
      <c r="K54" s="37"/>
      <c r="L54" s="43"/>
      <c r="M54" s="43"/>
      <c r="N54" s="59"/>
      <c r="O54" s="59"/>
      <c r="P54" s="59"/>
      <c r="Q54" s="59"/>
      <c r="R54" s="77"/>
      <c r="S54" s="77"/>
      <c r="T54" s="78"/>
      <c r="U54" s="78"/>
      <c r="V54" s="98"/>
    </row>
    <row r="55" spans="1:22" ht="31.5" customHeight="1">
      <c r="A55" s="116"/>
      <c r="B55" s="116"/>
      <c r="C55" s="20" t="s">
        <v>19</v>
      </c>
      <c r="D55" s="24" t="s">
        <v>48</v>
      </c>
      <c r="E55" s="22">
        <v>801</v>
      </c>
      <c r="F55" s="108" t="s">
        <v>59</v>
      </c>
      <c r="G55" s="109"/>
      <c r="H55" s="110"/>
      <c r="I55" s="25">
        <v>611</v>
      </c>
      <c r="J55" s="37"/>
      <c r="K55" s="37"/>
      <c r="L55" s="43">
        <v>14545631</v>
      </c>
      <c r="M55" s="43">
        <v>13052044.59</v>
      </c>
      <c r="N55" s="59">
        <v>26422172</v>
      </c>
      <c r="O55" s="59">
        <v>25111749.800000001</v>
      </c>
      <c r="P55" s="59">
        <v>41759383</v>
      </c>
      <c r="Q55" s="59">
        <v>37231523.390000001</v>
      </c>
      <c r="R55" s="77">
        <v>55235126</v>
      </c>
      <c r="S55" s="77">
        <v>55235126</v>
      </c>
      <c r="T55" s="78">
        <v>58549798</v>
      </c>
      <c r="U55" s="78">
        <v>58549798</v>
      </c>
      <c r="V55" s="98"/>
    </row>
    <row r="56" spans="1:22" ht="51" customHeight="1">
      <c r="A56" s="114" t="s">
        <v>40</v>
      </c>
      <c r="B56" s="114" t="s">
        <v>71</v>
      </c>
      <c r="C56" s="20" t="s">
        <v>11</v>
      </c>
      <c r="D56" s="23"/>
      <c r="E56" s="22"/>
      <c r="F56" s="108" t="s">
        <v>60</v>
      </c>
      <c r="G56" s="109"/>
      <c r="H56" s="110"/>
      <c r="I56" s="25"/>
      <c r="J56" s="37"/>
      <c r="K56" s="37"/>
      <c r="L56" s="41">
        <v>1787983</v>
      </c>
      <c r="M56" s="41">
        <v>1661386.17</v>
      </c>
      <c r="N56" s="55">
        <v>3523885</v>
      </c>
      <c r="O56" s="55">
        <v>3434054.05</v>
      </c>
      <c r="P56" s="55">
        <v>5450043</v>
      </c>
      <c r="Q56" s="55">
        <v>4884184.91</v>
      </c>
      <c r="R56" s="77">
        <f>R58</f>
        <v>7082632</v>
      </c>
      <c r="S56" s="77">
        <f>S58</f>
        <v>7082632</v>
      </c>
      <c r="T56" s="78">
        <f>T58</f>
        <v>7680281</v>
      </c>
      <c r="U56" s="78">
        <f>U58</f>
        <v>7680281</v>
      </c>
      <c r="V56" s="98"/>
    </row>
    <row r="57" spans="1:22" ht="14.25" customHeight="1">
      <c r="A57" s="115"/>
      <c r="B57" s="115"/>
      <c r="C57" s="20" t="s">
        <v>8</v>
      </c>
      <c r="D57" s="23"/>
      <c r="E57" s="22"/>
      <c r="F57" s="111"/>
      <c r="G57" s="112"/>
      <c r="H57" s="113"/>
      <c r="I57" s="25"/>
      <c r="J57" s="37"/>
      <c r="K57" s="37"/>
      <c r="L57" s="41"/>
      <c r="M57" s="41"/>
      <c r="N57" s="11"/>
      <c r="O57" s="11"/>
      <c r="P57" s="55"/>
      <c r="Q57" s="55"/>
      <c r="R57" s="77"/>
      <c r="S57" s="77"/>
      <c r="T57" s="78"/>
      <c r="U57" s="78"/>
      <c r="V57" s="98"/>
    </row>
    <row r="58" spans="1:22" ht="27.75" customHeight="1">
      <c r="A58" s="116"/>
      <c r="B58" s="116"/>
      <c r="C58" s="20" t="s">
        <v>19</v>
      </c>
      <c r="D58" s="24" t="s">
        <v>48</v>
      </c>
      <c r="E58" s="22">
        <v>801</v>
      </c>
      <c r="F58" s="108" t="s">
        <v>60</v>
      </c>
      <c r="G58" s="109"/>
      <c r="H58" s="110"/>
      <c r="I58" s="25">
        <v>611</v>
      </c>
      <c r="J58" s="37"/>
      <c r="K58" s="37"/>
      <c r="L58" s="41">
        <v>1787983</v>
      </c>
      <c r="M58" s="41">
        <v>1661386.17</v>
      </c>
      <c r="N58" s="55">
        <v>3523885</v>
      </c>
      <c r="O58" s="55">
        <v>3434054.05</v>
      </c>
      <c r="P58" s="55">
        <v>5450043</v>
      </c>
      <c r="Q58" s="55">
        <v>4884184.91</v>
      </c>
      <c r="R58" s="77">
        <v>7082632</v>
      </c>
      <c r="S58" s="77">
        <v>7082632</v>
      </c>
      <c r="T58" s="78">
        <v>7680281</v>
      </c>
      <c r="U58" s="78">
        <v>7680281</v>
      </c>
      <c r="V58" s="98"/>
    </row>
    <row r="59" spans="1:22" ht="51" customHeight="1">
      <c r="A59" s="114" t="s">
        <v>41</v>
      </c>
      <c r="B59" s="114" t="s">
        <v>70</v>
      </c>
      <c r="C59" s="20" t="s">
        <v>11</v>
      </c>
      <c r="D59" s="23"/>
      <c r="E59" s="22"/>
      <c r="F59" s="108" t="s">
        <v>61</v>
      </c>
      <c r="G59" s="109"/>
      <c r="H59" s="110"/>
      <c r="I59" s="25"/>
      <c r="J59" s="37"/>
      <c r="K59" s="37"/>
      <c r="L59" s="41">
        <v>0</v>
      </c>
      <c r="M59" s="41">
        <v>0</v>
      </c>
      <c r="N59" s="41">
        <v>0</v>
      </c>
      <c r="O59" s="11">
        <v>0</v>
      </c>
      <c r="P59" s="11">
        <v>0</v>
      </c>
      <c r="Q59" s="11">
        <v>0</v>
      </c>
      <c r="R59" s="77">
        <v>0</v>
      </c>
      <c r="S59" s="77">
        <v>0</v>
      </c>
      <c r="T59" s="76">
        <f>T61</f>
        <v>834000</v>
      </c>
      <c r="U59" s="76">
        <f>U61</f>
        <v>834000</v>
      </c>
      <c r="V59" s="12"/>
    </row>
    <row r="60" spans="1:22" ht="18" customHeight="1">
      <c r="A60" s="115"/>
      <c r="B60" s="115"/>
      <c r="C60" s="20" t="s">
        <v>8</v>
      </c>
      <c r="D60" s="23"/>
      <c r="E60" s="22"/>
      <c r="F60" s="111"/>
      <c r="G60" s="112"/>
      <c r="H60" s="113"/>
      <c r="I60" s="25"/>
      <c r="J60" s="37"/>
      <c r="K60" s="37"/>
      <c r="L60" s="41"/>
      <c r="M60" s="41"/>
      <c r="N60" s="11"/>
      <c r="O60" s="11"/>
      <c r="P60" s="55"/>
      <c r="Q60" s="55"/>
      <c r="R60" s="77"/>
      <c r="S60" s="77"/>
      <c r="T60" s="76"/>
      <c r="U60" s="76"/>
      <c r="V60" s="12"/>
    </row>
    <row r="61" spans="1:22" ht="25.5" customHeight="1">
      <c r="A61" s="116"/>
      <c r="B61" s="116"/>
      <c r="C61" s="20" t="s">
        <v>19</v>
      </c>
      <c r="D61" s="23" t="s">
        <v>48</v>
      </c>
      <c r="E61" s="22">
        <v>801</v>
      </c>
      <c r="F61" s="108" t="s">
        <v>61</v>
      </c>
      <c r="G61" s="109"/>
      <c r="H61" s="110"/>
      <c r="I61" s="25">
        <v>244</v>
      </c>
      <c r="J61" s="37"/>
      <c r="K61" s="37"/>
      <c r="L61" s="41">
        <v>0</v>
      </c>
      <c r="M61" s="41">
        <v>0</v>
      </c>
      <c r="N61" s="41">
        <v>0</v>
      </c>
      <c r="O61" s="41">
        <v>0</v>
      </c>
      <c r="P61" s="41">
        <v>0</v>
      </c>
      <c r="Q61" s="41">
        <v>0</v>
      </c>
      <c r="R61" s="97">
        <v>0</v>
      </c>
      <c r="S61" s="97">
        <v>0</v>
      </c>
      <c r="T61" s="76">
        <v>834000</v>
      </c>
      <c r="U61" s="76">
        <v>834000</v>
      </c>
      <c r="V61" s="12"/>
    </row>
    <row r="62" spans="1:22" ht="38.25" customHeight="1">
      <c r="A62" s="117" t="s">
        <v>42</v>
      </c>
      <c r="B62" s="117" t="s">
        <v>29</v>
      </c>
      <c r="C62" s="20" t="s">
        <v>11</v>
      </c>
      <c r="D62" s="23"/>
      <c r="E62" s="22"/>
      <c r="F62" s="108" t="s">
        <v>62</v>
      </c>
      <c r="G62" s="109"/>
      <c r="H62" s="110"/>
      <c r="I62" s="25"/>
      <c r="J62" s="37"/>
      <c r="K62" s="37"/>
      <c r="L62" s="41">
        <v>1206550</v>
      </c>
      <c r="M62" s="41">
        <v>927185.07</v>
      </c>
      <c r="N62" s="55">
        <v>2625800</v>
      </c>
      <c r="O62" s="55">
        <v>2165346.4300000002</v>
      </c>
      <c r="P62" s="55">
        <v>4252000</v>
      </c>
      <c r="Q62" s="55">
        <v>3784140.63</v>
      </c>
      <c r="R62" s="77">
        <f>SUM(R64:R65)</f>
        <v>5000000</v>
      </c>
      <c r="S62" s="77">
        <f>S64+S65</f>
        <v>4999977.5299999993</v>
      </c>
      <c r="T62" s="78">
        <f>SUM(T64:T65)</f>
        <v>5000000</v>
      </c>
      <c r="U62" s="78">
        <f>SUM(U64:U65)</f>
        <v>5000000</v>
      </c>
      <c r="V62" s="102" t="s">
        <v>115</v>
      </c>
    </row>
    <row r="63" spans="1:22" ht="17.25" customHeight="1">
      <c r="A63" s="118"/>
      <c r="B63" s="118"/>
      <c r="C63" s="20" t="s">
        <v>8</v>
      </c>
      <c r="D63" s="23"/>
      <c r="E63" s="22"/>
      <c r="F63" s="111"/>
      <c r="G63" s="112"/>
      <c r="H63" s="113"/>
      <c r="I63" s="25"/>
      <c r="J63" s="37"/>
      <c r="K63" s="37"/>
      <c r="L63" s="42"/>
      <c r="M63" s="42"/>
      <c r="N63" s="11"/>
      <c r="O63" s="11"/>
      <c r="P63" s="55"/>
      <c r="Q63" s="55"/>
      <c r="R63" s="77"/>
      <c r="S63" s="77"/>
      <c r="T63" s="78"/>
      <c r="U63" s="78"/>
      <c r="V63" s="103"/>
    </row>
    <row r="64" spans="1:22" ht="19.5" customHeight="1">
      <c r="A64" s="118"/>
      <c r="B64" s="118"/>
      <c r="C64" s="117" t="s">
        <v>19</v>
      </c>
      <c r="D64" s="23" t="s">
        <v>48</v>
      </c>
      <c r="E64" s="22">
        <v>804</v>
      </c>
      <c r="F64" s="108" t="s">
        <v>62</v>
      </c>
      <c r="G64" s="109"/>
      <c r="H64" s="110"/>
      <c r="I64" s="25">
        <v>612</v>
      </c>
      <c r="J64" s="37"/>
      <c r="K64" s="37"/>
      <c r="L64" s="41">
        <v>1016550</v>
      </c>
      <c r="M64" s="41">
        <v>855024.19</v>
      </c>
      <c r="N64" s="55">
        <v>2106450</v>
      </c>
      <c r="O64" s="55">
        <v>1808346.43</v>
      </c>
      <c r="P64" s="55">
        <v>3047650</v>
      </c>
      <c r="Q64" s="55">
        <v>2739140.63</v>
      </c>
      <c r="R64" s="77">
        <v>3735650</v>
      </c>
      <c r="S64" s="77">
        <v>3735627.53</v>
      </c>
      <c r="T64" s="78">
        <v>3495650</v>
      </c>
      <c r="U64" s="78">
        <v>3495650</v>
      </c>
      <c r="V64" s="103"/>
    </row>
    <row r="65" spans="1:22" ht="39.75" customHeight="1">
      <c r="A65" s="119"/>
      <c r="B65" s="119"/>
      <c r="C65" s="119"/>
      <c r="D65" s="23" t="s">
        <v>48</v>
      </c>
      <c r="E65" s="22">
        <v>804</v>
      </c>
      <c r="F65" s="108" t="s">
        <v>62</v>
      </c>
      <c r="G65" s="109"/>
      <c r="H65" s="110"/>
      <c r="I65" s="25">
        <v>622</v>
      </c>
      <c r="J65" s="37"/>
      <c r="K65" s="37"/>
      <c r="L65" s="41">
        <v>190000</v>
      </c>
      <c r="M65" s="41">
        <v>72160.88</v>
      </c>
      <c r="N65" s="11">
        <v>519350</v>
      </c>
      <c r="O65" s="11">
        <v>357000</v>
      </c>
      <c r="P65" s="55">
        <v>1204350</v>
      </c>
      <c r="Q65" s="55">
        <v>1045000</v>
      </c>
      <c r="R65" s="77">
        <v>1264350</v>
      </c>
      <c r="S65" s="77">
        <v>1264350</v>
      </c>
      <c r="T65" s="78">
        <v>1504350</v>
      </c>
      <c r="U65" s="78">
        <v>1504350</v>
      </c>
      <c r="V65" s="104"/>
    </row>
    <row r="66" spans="1:22" ht="48.75" customHeight="1">
      <c r="A66" s="117" t="s">
        <v>43</v>
      </c>
      <c r="B66" s="117" t="s">
        <v>30</v>
      </c>
      <c r="C66" s="20" t="s">
        <v>11</v>
      </c>
      <c r="D66" s="23"/>
      <c r="E66" s="22"/>
      <c r="F66" s="108" t="s">
        <v>63</v>
      </c>
      <c r="G66" s="109"/>
      <c r="H66" s="110"/>
      <c r="I66" s="25"/>
      <c r="J66" s="37"/>
      <c r="K66" s="37"/>
      <c r="L66" s="41">
        <v>3057.86</v>
      </c>
      <c r="M66" s="41">
        <v>3048.06</v>
      </c>
      <c r="N66" s="55">
        <v>4371497.01</v>
      </c>
      <c r="O66" s="55">
        <v>4264497.01</v>
      </c>
      <c r="P66" s="68">
        <v>4982897.01</v>
      </c>
      <c r="Q66" s="68">
        <v>4977837.01</v>
      </c>
      <c r="R66" s="77">
        <f>R68</f>
        <v>8413000</v>
      </c>
      <c r="S66" s="77">
        <v>8392671.2599999998</v>
      </c>
      <c r="T66" s="78">
        <f>T68</f>
        <v>8413000</v>
      </c>
      <c r="U66" s="78">
        <f>U68</f>
        <v>8413000</v>
      </c>
      <c r="V66" s="12"/>
    </row>
    <row r="67" spans="1:22" ht="12" customHeight="1">
      <c r="A67" s="118"/>
      <c r="B67" s="118"/>
      <c r="C67" s="20" t="s">
        <v>8</v>
      </c>
      <c r="D67" s="23"/>
      <c r="E67" s="22"/>
      <c r="F67" s="111"/>
      <c r="G67" s="112"/>
      <c r="H67" s="113"/>
      <c r="I67" s="25"/>
      <c r="J67" s="37"/>
      <c r="K67" s="37"/>
      <c r="L67" s="42"/>
      <c r="M67" s="34"/>
      <c r="N67" s="11"/>
      <c r="O67" s="11"/>
      <c r="P67" s="55"/>
      <c r="Q67" s="55"/>
      <c r="R67" s="77"/>
      <c r="S67" s="77"/>
      <c r="T67" s="78"/>
      <c r="U67" s="78"/>
      <c r="V67" s="12"/>
    </row>
    <row r="68" spans="1:22" ht="35.25" customHeight="1">
      <c r="A68" s="119"/>
      <c r="B68" s="119"/>
      <c r="C68" s="20" t="s">
        <v>22</v>
      </c>
      <c r="D68" s="28" t="s">
        <v>49</v>
      </c>
      <c r="E68" s="22">
        <v>113</v>
      </c>
      <c r="F68" s="108" t="s">
        <v>63</v>
      </c>
      <c r="G68" s="109"/>
      <c r="H68" s="110"/>
      <c r="I68" s="25">
        <v>244</v>
      </c>
      <c r="J68" s="37"/>
      <c r="K68" s="37"/>
      <c r="L68" s="41">
        <v>3057.86</v>
      </c>
      <c r="M68" s="41">
        <v>3048.06</v>
      </c>
      <c r="N68" s="55">
        <v>4371497.01</v>
      </c>
      <c r="O68" s="55">
        <v>4264497.01</v>
      </c>
      <c r="P68" s="68">
        <v>4982897.01</v>
      </c>
      <c r="Q68" s="68">
        <v>4977837.01</v>
      </c>
      <c r="R68" s="77">
        <v>8413000</v>
      </c>
      <c r="S68" s="77">
        <v>8392671.2599999998</v>
      </c>
      <c r="T68" s="78">
        <v>8413000</v>
      </c>
      <c r="U68" s="78">
        <v>8413000</v>
      </c>
      <c r="V68" s="12"/>
    </row>
    <row r="69" spans="1:22" ht="35.25" customHeight="1">
      <c r="A69" s="117" t="s">
        <v>93</v>
      </c>
      <c r="B69" s="117" t="s">
        <v>95</v>
      </c>
      <c r="C69" s="20" t="s">
        <v>11</v>
      </c>
      <c r="D69" s="28"/>
      <c r="E69" s="22"/>
      <c r="F69" s="108" t="s">
        <v>94</v>
      </c>
      <c r="G69" s="109"/>
      <c r="H69" s="110"/>
      <c r="I69" s="25"/>
      <c r="J69" s="37"/>
      <c r="K69" s="37"/>
      <c r="L69" s="41">
        <v>0</v>
      </c>
      <c r="M69" s="39">
        <v>0</v>
      </c>
      <c r="N69" s="11">
        <v>0</v>
      </c>
      <c r="O69" s="11">
        <v>0</v>
      </c>
      <c r="P69" s="11">
        <v>0</v>
      </c>
      <c r="Q69" s="11">
        <v>0</v>
      </c>
      <c r="R69" s="77">
        <f>R71</f>
        <v>225000</v>
      </c>
      <c r="S69" s="77">
        <v>225000</v>
      </c>
      <c r="T69" s="85">
        <v>0</v>
      </c>
      <c r="U69" s="85">
        <v>0</v>
      </c>
      <c r="V69" s="12"/>
    </row>
    <row r="70" spans="1:22" ht="15" customHeight="1">
      <c r="A70" s="118"/>
      <c r="B70" s="118"/>
      <c r="C70" s="20" t="s">
        <v>8</v>
      </c>
      <c r="D70" s="28"/>
      <c r="E70" s="22"/>
      <c r="F70" s="108"/>
      <c r="G70" s="109"/>
      <c r="H70" s="110"/>
      <c r="I70" s="25"/>
      <c r="J70" s="37"/>
      <c r="K70" s="37"/>
      <c r="L70" s="41"/>
      <c r="M70" s="39"/>
      <c r="N70" s="11"/>
      <c r="O70" s="11"/>
      <c r="P70" s="55"/>
      <c r="Q70" s="55"/>
      <c r="R70" s="77"/>
      <c r="S70" s="77"/>
      <c r="T70" s="78"/>
      <c r="U70" s="78"/>
      <c r="V70" s="12"/>
    </row>
    <row r="71" spans="1:22" ht="35.25" customHeight="1">
      <c r="A71" s="119"/>
      <c r="B71" s="119"/>
      <c r="C71" s="20" t="s">
        <v>22</v>
      </c>
      <c r="D71" s="23" t="s">
        <v>49</v>
      </c>
      <c r="E71" s="22">
        <v>801</v>
      </c>
      <c r="F71" s="108" t="s">
        <v>94</v>
      </c>
      <c r="G71" s="109"/>
      <c r="H71" s="110"/>
      <c r="I71" s="25">
        <v>243</v>
      </c>
      <c r="J71" s="37"/>
      <c r="K71" s="37"/>
      <c r="L71" s="41">
        <v>0</v>
      </c>
      <c r="M71" s="39">
        <v>0</v>
      </c>
      <c r="N71" s="11">
        <v>0</v>
      </c>
      <c r="O71" s="11">
        <v>0</v>
      </c>
      <c r="P71" s="11">
        <v>0</v>
      </c>
      <c r="Q71" s="11">
        <v>0</v>
      </c>
      <c r="R71" s="77">
        <v>225000</v>
      </c>
      <c r="S71" s="77">
        <v>225000</v>
      </c>
      <c r="T71" s="85">
        <v>0</v>
      </c>
      <c r="U71" s="85">
        <v>0</v>
      </c>
      <c r="V71" s="12"/>
    </row>
    <row r="72" spans="1:22" ht="35.25" customHeight="1">
      <c r="A72" s="162" t="s">
        <v>116</v>
      </c>
      <c r="B72" s="117" t="s">
        <v>117</v>
      </c>
      <c r="C72" s="20" t="s">
        <v>11</v>
      </c>
      <c r="D72" s="23"/>
      <c r="E72" s="22"/>
      <c r="F72" s="108">
        <v>827481</v>
      </c>
      <c r="G72" s="109"/>
      <c r="H72" s="110"/>
      <c r="I72" s="65"/>
      <c r="J72" s="37"/>
      <c r="K72" s="37"/>
      <c r="L72" s="41">
        <v>0</v>
      </c>
      <c r="M72" s="41">
        <v>0</v>
      </c>
      <c r="N72" s="41">
        <v>0</v>
      </c>
      <c r="O72" s="41">
        <v>0</v>
      </c>
      <c r="P72" s="41">
        <v>0</v>
      </c>
      <c r="Q72" s="41">
        <v>0</v>
      </c>
      <c r="R72" s="77">
        <v>200000</v>
      </c>
      <c r="S72" s="77">
        <v>200000</v>
      </c>
      <c r="T72" s="85">
        <v>0</v>
      </c>
      <c r="U72" s="85">
        <v>0</v>
      </c>
      <c r="V72" s="12"/>
    </row>
    <row r="73" spans="1:22" ht="21" customHeight="1">
      <c r="A73" s="162"/>
      <c r="B73" s="118"/>
      <c r="C73" s="20" t="s">
        <v>8</v>
      </c>
      <c r="D73" s="23"/>
      <c r="E73" s="22"/>
      <c r="F73" s="108"/>
      <c r="G73" s="109"/>
      <c r="H73" s="110"/>
      <c r="I73" s="65"/>
      <c r="J73" s="37"/>
      <c r="K73" s="37"/>
      <c r="L73" s="41"/>
      <c r="M73" s="39"/>
      <c r="N73" s="11"/>
      <c r="O73" s="11"/>
      <c r="P73" s="11"/>
      <c r="Q73" s="11"/>
      <c r="R73" s="77"/>
      <c r="S73" s="77"/>
      <c r="T73" s="78"/>
      <c r="U73" s="78"/>
      <c r="V73" s="12"/>
    </row>
    <row r="74" spans="1:22" ht="35.25" customHeight="1">
      <c r="A74" s="162"/>
      <c r="B74" s="119"/>
      <c r="C74" s="20" t="s">
        <v>19</v>
      </c>
      <c r="D74" s="23" t="s">
        <v>48</v>
      </c>
      <c r="E74" s="22">
        <v>801</v>
      </c>
      <c r="F74" s="108">
        <v>827481</v>
      </c>
      <c r="G74" s="109"/>
      <c r="H74" s="110"/>
      <c r="I74" s="65">
        <v>244</v>
      </c>
      <c r="J74" s="37"/>
      <c r="K74" s="37"/>
      <c r="L74" s="41">
        <v>0</v>
      </c>
      <c r="M74" s="41">
        <v>0</v>
      </c>
      <c r="N74" s="41">
        <v>0</v>
      </c>
      <c r="O74" s="41">
        <v>0</v>
      </c>
      <c r="P74" s="41">
        <v>0</v>
      </c>
      <c r="Q74" s="41">
        <v>0</v>
      </c>
      <c r="R74" s="77">
        <v>200000</v>
      </c>
      <c r="S74" s="77">
        <v>200000</v>
      </c>
      <c r="T74" s="85">
        <v>0</v>
      </c>
      <c r="U74" s="85">
        <v>0</v>
      </c>
      <c r="V74" s="12"/>
    </row>
    <row r="75" spans="1:22" ht="35.25" customHeight="1">
      <c r="A75" s="117" t="s">
        <v>118</v>
      </c>
      <c r="B75" s="117" t="s">
        <v>119</v>
      </c>
      <c r="C75" s="20" t="s">
        <v>11</v>
      </c>
      <c r="D75" s="23"/>
      <c r="E75" s="22"/>
      <c r="F75" s="159" t="s">
        <v>61</v>
      </c>
      <c r="G75" s="160"/>
      <c r="H75" s="161"/>
      <c r="I75" s="65"/>
      <c r="J75" s="37"/>
      <c r="K75" s="37"/>
      <c r="L75" s="41">
        <v>0</v>
      </c>
      <c r="M75" s="41">
        <v>0</v>
      </c>
      <c r="N75" s="41">
        <v>0</v>
      </c>
      <c r="O75" s="41">
        <v>0</v>
      </c>
      <c r="P75" s="41">
        <v>0</v>
      </c>
      <c r="Q75" s="41">
        <v>0</v>
      </c>
      <c r="R75" s="77">
        <v>68000</v>
      </c>
      <c r="S75" s="77">
        <v>68000</v>
      </c>
      <c r="T75" s="85">
        <v>0</v>
      </c>
      <c r="U75" s="85">
        <v>0</v>
      </c>
      <c r="V75" s="12"/>
    </row>
    <row r="76" spans="1:22" ht="20.25" customHeight="1">
      <c r="A76" s="118"/>
      <c r="B76" s="118"/>
      <c r="C76" s="20" t="s">
        <v>8</v>
      </c>
      <c r="D76" s="23"/>
      <c r="E76" s="22"/>
      <c r="F76" s="62"/>
      <c r="G76" s="63"/>
      <c r="H76" s="64"/>
      <c r="I76" s="65"/>
      <c r="J76" s="37"/>
      <c r="K76" s="37"/>
      <c r="L76" s="41"/>
      <c r="M76" s="41"/>
      <c r="N76" s="41"/>
      <c r="O76" s="41"/>
      <c r="P76" s="41"/>
      <c r="Q76" s="41"/>
      <c r="R76" s="77"/>
      <c r="S76" s="77"/>
      <c r="T76" s="85"/>
      <c r="U76" s="85"/>
      <c r="V76" s="12"/>
    </row>
    <row r="77" spans="1:22" ht="42" customHeight="1">
      <c r="A77" s="119"/>
      <c r="B77" s="119"/>
      <c r="C77" s="20" t="s">
        <v>19</v>
      </c>
      <c r="D77" s="23" t="s">
        <v>48</v>
      </c>
      <c r="E77" s="22">
        <v>801</v>
      </c>
      <c r="F77" s="159" t="s">
        <v>61</v>
      </c>
      <c r="G77" s="160"/>
      <c r="H77" s="161"/>
      <c r="I77" s="65"/>
      <c r="J77" s="37"/>
      <c r="K77" s="37"/>
      <c r="L77" s="41">
        <v>0</v>
      </c>
      <c r="M77" s="41">
        <v>0</v>
      </c>
      <c r="N77" s="41">
        <v>0</v>
      </c>
      <c r="O77" s="41">
        <v>0</v>
      </c>
      <c r="P77" s="41">
        <v>0</v>
      </c>
      <c r="Q77" s="41">
        <v>0</v>
      </c>
      <c r="R77" s="77">
        <v>68000</v>
      </c>
      <c r="S77" s="77">
        <v>68000</v>
      </c>
      <c r="T77" s="85">
        <v>0</v>
      </c>
      <c r="U77" s="85">
        <v>0</v>
      </c>
      <c r="V77" s="12"/>
    </row>
    <row r="78" spans="1:22" ht="47.25" customHeight="1">
      <c r="A78" s="114" t="s">
        <v>13</v>
      </c>
      <c r="B78" s="114" t="s">
        <v>20</v>
      </c>
      <c r="C78" s="20" t="s">
        <v>11</v>
      </c>
      <c r="D78" s="23"/>
      <c r="E78" s="22"/>
      <c r="F78" s="108" t="s">
        <v>64</v>
      </c>
      <c r="G78" s="109"/>
      <c r="H78" s="110"/>
      <c r="I78" s="25"/>
      <c r="J78" s="37"/>
      <c r="K78" s="37"/>
      <c r="L78" s="43">
        <v>23166918</v>
      </c>
      <c r="M78" s="43">
        <v>21180440.48</v>
      </c>
      <c r="N78" s="70">
        <v>51066033</v>
      </c>
      <c r="O78" s="70">
        <v>48893851.869999997</v>
      </c>
      <c r="P78" s="70">
        <v>68978144</v>
      </c>
      <c r="Q78" s="70">
        <v>61184987.009999998</v>
      </c>
      <c r="R78" s="86">
        <f>R80</f>
        <v>90386119</v>
      </c>
      <c r="S78" s="86">
        <f>S80</f>
        <v>90046851.769999996</v>
      </c>
      <c r="T78" s="87">
        <f>T80</f>
        <v>96528213</v>
      </c>
      <c r="U78" s="87">
        <f>U80</f>
        <v>96528213</v>
      </c>
      <c r="V78" s="15"/>
    </row>
    <row r="79" spans="1:22">
      <c r="A79" s="115"/>
      <c r="B79" s="115"/>
      <c r="C79" s="20" t="s">
        <v>8</v>
      </c>
      <c r="D79" s="23"/>
      <c r="E79" s="22"/>
      <c r="F79" s="111"/>
      <c r="G79" s="112"/>
      <c r="H79" s="113"/>
      <c r="I79" s="25"/>
      <c r="J79" s="37"/>
      <c r="K79" s="37"/>
      <c r="L79" s="43"/>
      <c r="M79" s="43"/>
      <c r="N79" s="70"/>
      <c r="O79" s="70"/>
      <c r="P79" s="70"/>
      <c r="Q79" s="70"/>
      <c r="R79" s="86"/>
      <c r="S79" s="86"/>
      <c r="T79" s="88"/>
      <c r="U79" s="88"/>
      <c r="V79" s="15"/>
    </row>
    <row r="80" spans="1:22" ht="24" customHeight="1">
      <c r="A80" s="116"/>
      <c r="B80" s="116"/>
      <c r="C80" s="20" t="s">
        <v>19</v>
      </c>
      <c r="D80" s="23"/>
      <c r="E80" s="22"/>
      <c r="F80" s="111"/>
      <c r="G80" s="112"/>
      <c r="H80" s="113"/>
      <c r="I80" s="25"/>
      <c r="J80" s="37"/>
      <c r="K80" s="37"/>
      <c r="L80" s="43">
        <v>23166918</v>
      </c>
      <c r="M80" s="43">
        <v>21180440.48</v>
      </c>
      <c r="N80" s="70">
        <v>51066033</v>
      </c>
      <c r="O80" s="70">
        <v>48893851.869999997</v>
      </c>
      <c r="P80" s="70">
        <v>68978144</v>
      </c>
      <c r="Q80" s="70">
        <v>61184987.009999998</v>
      </c>
      <c r="R80" s="86">
        <f>R81+R84</f>
        <v>90386119</v>
      </c>
      <c r="S80" s="86">
        <v>90046851.769999996</v>
      </c>
      <c r="T80" s="87">
        <f>T81+T84</f>
        <v>96528213</v>
      </c>
      <c r="U80" s="87">
        <f>U83+U84</f>
        <v>96528213</v>
      </c>
      <c r="V80" s="15"/>
    </row>
    <row r="81" spans="1:22" ht="47.25" customHeight="1">
      <c r="A81" s="114" t="s">
        <v>45</v>
      </c>
      <c r="B81" s="114" t="s">
        <v>68</v>
      </c>
      <c r="C81" s="20" t="s">
        <v>11</v>
      </c>
      <c r="D81" s="23"/>
      <c r="E81" s="22"/>
      <c r="F81" s="108" t="s">
        <v>65</v>
      </c>
      <c r="G81" s="109"/>
      <c r="H81" s="110"/>
      <c r="I81" s="25"/>
      <c r="J81" s="37"/>
      <c r="K81" s="37"/>
      <c r="L81" s="43">
        <v>21629303</v>
      </c>
      <c r="M81" s="43">
        <v>19811851.850000001</v>
      </c>
      <c r="N81" s="70">
        <v>47911253</v>
      </c>
      <c r="O81" s="70">
        <v>46154296.450000003</v>
      </c>
      <c r="P81" s="70">
        <v>64191753</v>
      </c>
      <c r="Q81" s="70">
        <v>57087347.609999999</v>
      </c>
      <c r="R81" s="86">
        <f>R83</f>
        <v>83879615</v>
      </c>
      <c r="S81" s="86">
        <f>S83</f>
        <v>83879615</v>
      </c>
      <c r="T81" s="87">
        <f>T83</f>
        <v>89359481</v>
      </c>
      <c r="U81" s="87">
        <f>U83</f>
        <v>89359481</v>
      </c>
      <c r="V81" s="98"/>
    </row>
    <row r="82" spans="1:22">
      <c r="A82" s="115"/>
      <c r="B82" s="115"/>
      <c r="C82" s="20" t="s">
        <v>8</v>
      </c>
      <c r="D82" s="23"/>
      <c r="E82" s="22"/>
      <c r="F82" s="111"/>
      <c r="G82" s="112"/>
      <c r="H82" s="113"/>
      <c r="I82" s="25"/>
      <c r="J82" s="37"/>
      <c r="K82" s="37"/>
      <c r="L82" s="43"/>
      <c r="M82" s="43"/>
      <c r="N82" s="70"/>
      <c r="O82" s="70"/>
      <c r="P82" s="70"/>
      <c r="Q82" s="70"/>
      <c r="R82" s="86"/>
      <c r="S82" s="86"/>
      <c r="T82" s="87"/>
      <c r="U82" s="87"/>
      <c r="V82" s="98"/>
    </row>
    <row r="83" spans="1:22" ht="86.25" customHeight="1">
      <c r="A83" s="116"/>
      <c r="B83" s="116"/>
      <c r="C83" s="20" t="s">
        <v>19</v>
      </c>
      <c r="D83" s="23" t="s">
        <v>48</v>
      </c>
      <c r="E83" s="22">
        <v>702</v>
      </c>
      <c r="F83" s="108" t="s">
        <v>65</v>
      </c>
      <c r="G83" s="109"/>
      <c r="H83" s="110"/>
      <c r="I83" s="25">
        <v>611</v>
      </c>
      <c r="J83" s="37"/>
      <c r="K83" s="37"/>
      <c r="L83" s="43">
        <v>21629303</v>
      </c>
      <c r="M83" s="43">
        <v>19811851.850000001</v>
      </c>
      <c r="N83" s="70">
        <v>47911253</v>
      </c>
      <c r="O83" s="70">
        <v>46154296.450000003</v>
      </c>
      <c r="P83" s="70">
        <v>64191753</v>
      </c>
      <c r="Q83" s="70">
        <v>57087347.609999999</v>
      </c>
      <c r="R83" s="86">
        <v>83879615</v>
      </c>
      <c r="S83" s="86">
        <v>83879615</v>
      </c>
      <c r="T83" s="87">
        <v>89359481</v>
      </c>
      <c r="U83" s="87">
        <v>89359481</v>
      </c>
      <c r="V83" s="98"/>
    </row>
    <row r="84" spans="1:22" ht="48.75" customHeight="1">
      <c r="A84" s="117" t="s">
        <v>44</v>
      </c>
      <c r="B84" s="117" t="s">
        <v>31</v>
      </c>
      <c r="C84" s="20" t="s">
        <v>11</v>
      </c>
      <c r="D84" s="23"/>
      <c r="E84" s="22"/>
      <c r="F84" s="108" t="s">
        <v>66</v>
      </c>
      <c r="G84" s="109"/>
      <c r="H84" s="110"/>
      <c r="I84" s="25"/>
      <c r="J84" s="37"/>
      <c r="K84" s="37"/>
      <c r="L84" s="41">
        <v>1537615</v>
      </c>
      <c r="M84" s="41">
        <v>1368588.63</v>
      </c>
      <c r="N84" s="56">
        <v>3154780</v>
      </c>
      <c r="O84" s="56">
        <v>2739555.42</v>
      </c>
      <c r="P84" s="56">
        <v>4786391</v>
      </c>
      <c r="Q84" s="56">
        <v>4097639.4</v>
      </c>
      <c r="R84" s="86">
        <f>SUM(R86:R88)</f>
        <v>6506504</v>
      </c>
      <c r="S84" s="86">
        <f>S86+S87+S88</f>
        <v>6167236.7700000005</v>
      </c>
      <c r="T84" s="87">
        <f>SUM(T86:T88)</f>
        <v>7168732</v>
      </c>
      <c r="U84" s="87">
        <f>SUM(U86:U88)</f>
        <v>7168732</v>
      </c>
      <c r="V84" s="102" t="s">
        <v>120</v>
      </c>
    </row>
    <row r="85" spans="1:22" ht="21" customHeight="1">
      <c r="A85" s="118"/>
      <c r="B85" s="118"/>
      <c r="C85" s="20" t="s">
        <v>8</v>
      </c>
      <c r="D85" s="23"/>
      <c r="E85" s="22"/>
      <c r="F85" s="111"/>
      <c r="G85" s="112"/>
      <c r="H85" s="113"/>
      <c r="I85" s="25"/>
      <c r="J85" s="37"/>
      <c r="K85" s="37"/>
      <c r="L85" s="42"/>
      <c r="M85" s="41"/>
      <c r="N85" s="16"/>
      <c r="O85" s="16"/>
      <c r="P85" s="56"/>
      <c r="Q85" s="56"/>
      <c r="R85" s="86"/>
      <c r="S85" s="86"/>
      <c r="T85" s="87"/>
      <c r="U85" s="87"/>
      <c r="V85" s="103"/>
    </row>
    <row r="86" spans="1:22" ht="21" customHeight="1">
      <c r="A86" s="118"/>
      <c r="B86" s="118"/>
      <c r="C86" s="117" t="s">
        <v>19</v>
      </c>
      <c r="D86" s="23" t="s">
        <v>48</v>
      </c>
      <c r="E86" s="22">
        <v>801</v>
      </c>
      <c r="F86" s="108" t="s">
        <v>66</v>
      </c>
      <c r="G86" s="109"/>
      <c r="H86" s="110"/>
      <c r="I86" s="25">
        <v>111</v>
      </c>
      <c r="J86" s="37"/>
      <c r="K86" s="37"/>
      <c r="L86" s="41">
        <v>1302000</v>
      </c>
      <c r="M86" s="41">
        <v>1254628.3</v>
      </c>
      <c r="N86" s="56">
        <v>2604000</v>
      </c>
      <c r="O86" s="56">
        <v>2503237.66</v>
      </c>
      <c r="P86" s="56">
        <v>3906000</v>
      </c>
      <c r="Q86" s="56">
        <v>3734965.86</v>
      </c>
      <c r="R86" s="86">
        <v>5458846</v>
      </c>
      <c r="S86" s="86">
        <v>5430698.4400000004</v>
      </c>
      <c r="T86" s="87">
        <v>5661074</v>
      </c>
      <c r="U86" s="87">
        <v>5661074</v>
      </c>
      <c r="V86" s="103"/>
    </row>
    <row r="87" spans="1:22" ht="21" customHeight="1">
      <c r="A87" s="118"/>
      <c r="B87" s="118"/>
      <c r="C87" s="118"/>
      <c r="D87" s="23" t="s">
        <v>48</v>
      </c>
      <c r="E87" s="22">
        <v>801</v>
      </c>
      <c r="F87" s="108" t="s">
        <v>66</v>
      </c>
      <c r="G87" s="109"/>
      <c r="H87" s="110"/>
      <c r="I87" s="25">
        <v>112</v>
      </c>
      <c r="J87" s="37"/>
      <c r="K87" s="37"/>
      <c r="L87" s="41">
        <v>195</v>
      </c>
      <c r="M87" s="41">
        <v>195</v>
      </c>
      <c r="N87" s="16">
        <v>1790</v>
      </c>
      <c r="O87" s="16">
        <v>390</v>
      </c>
      <c r="P87" s="56">
        <v>97811</v>
      </c>
      <c r="Q87" s="56">
        <v>2385</v>
      </c>
      <c r="R87" s="86">
        <v>99406</v>
      </c>
      <c r="S87" s="86">
        <v>41042</v>
      </c>
      <c r="T87" s="89">
        <v>99406</v>
      </c>
      <c r="U87" s="89">
        <v>99406</v>
      </c>
      <c r="V87" s="103"/>
    </row>
    <row r="88" spans="1:22" ht="21" customHeight="1">
      <c r="A88" s="119"/>
      <c r="B88" s="119"/>
      <c r="C88" s="119"/>
      <c r="D88" s="23" t="s">
        <v>48</v>
      </c>
      <c r="E88" s="22">
        <v>801</v>
      </c>
      <c r="F88" s="108" t="s">
        <v>66</v>
      </c>
      <c r="G88" s="109"/>
      <c r="H88" s="110"/>
      <c r="I88" s="25">
        <v>244</v>
      </c>
      <c r="J88" s="37"/>
      <c r="K88" s="37"/>
      <c r="L88" s="41">
        <v>235420</v>
      </c>
      <c r="M88" s="41">
        <v>113765.33</v>
      </c>
      <c r="N88" s="69">
        <v>548990</v>
      </c>
      <c r="O88" s="69">
        <v>235927.76</v>
      </c>
      <c r="P88" s="56">
        <v>782580</v>
      </c>
      <c r="Q88" s="56">
        <v>360288.54</v>
      </c>
      <c r="R88" s="86">
        <v>948252</v>
      </c>
      <c r="S88" s="86">
        <v>695496.33</v>
      </c>
      <c r="T88" s="87">
        <v>1408252</v>
      </c>
      <c r="U88" s="87">
        <v>1408252</v>
      </c>
      <c r="V88" s="104"/>
    </row>
    <row r="89" spans="1:22" ht="47.25" customHeight="1">
      <c r="A89" s="114" t="s">
        <v>14</v>
      </c>
      <c r="B89" s="114" t="s">
        <v>21</v>
      </c>
      <c r="C89" s="20" t="s">
        <v>11</v>
      </c>
      <c r="D89" s="23"/>
      <c r="E89" s="22"/>
      <c r="F89" s="108" t="s">
        <v>67</v>
      </c>
      <c r="G89" s="109"/>
      <c r="H89" s="110"/>
      <c r="I89" s="25"/>
      <c r="J89" s="37"/>
      <c r="K89" s="37"/>
      <c r="L89" s="41">
        <f>L92+L111</f>
        <v>1651020.24</v>
      </c>
      <c r="M89" s="41">
        <v>1583984.8</v>
      </c>
      <c r="N89" s="55">
        <f>N92+N98+N101+N109</f>
        <v>3265006.57</v>
      </c>
      <c r="O89" s="55">
        <f>O92+O98+O101+O109</f>
        <v>3174460.33</v>
      </c>
      <c r="P89" s="56">
        <v>4593729.34</v>
      </c>
      <c r="Q89" s="56">
        <v>4523473.24</v>
      </c>
      <c r="R89" s="77">
        <f>R91</f>
        <v>6759045</v>
      </c>
      <c r="S89" s="77">
        <f>S91</f>
        <v>6658295.1700000009</v>
      </c>
      <c r="T89" s="78">
        <f>T91</f>
        <v>7188501</v>
      </c>
      <c r="U89" s="78">
        <f>U91</f>
        <v>7188501</v>
      </c>
      <c r="V89" s="11"/>
    </row>
    <row r="90" spans="1:22">
      <c r="A90" s="115"/>
      <c r="B90" s="115"/>
      <c r="C90" s="20" t="s">
        <v>8</v>
      </c>
      <c r="D90" s="23"/>
      <c r="E90" s="22"/>
      <c r="F90" s="108"/>
      <c r="G90" s="109"/>
      <c r="H90" s="110"/>
      <c r="I90" s="25"/>
      <c r="J90" s="37"/>
      <c r="K90" s="37"/>
      <c r="L90" s="34"/>
      <c r="M90" s="42"/>
      <c r="N90" s="11"/>
      <c r="O90" s="11"/>
      <c r="P90" s="55"/>
      <c r="Q90" s="55"/>
      <c r="R90" s="77"/>
      <c r="S90" s="77"/>
      <c r="T90" s="78"/>
      <c r="U90" s="78"/>
      <c r="V90" s="12"/>
    </row>
    <row r="91" spans="1:22" ht="36">
      <c r="A91" s="116"/>
      <c r="B91" s="116"/>
      <c r="C91" s="20" t="s">
        <v>22</v>
      </c>
      <c r="D91" s="24"/>
      <c r="E91" s="22"/>
      <c r="F91" s="108"/>
      <c r="G91" s="109"/>
      <c r="H91" s="110"/>
      <c r="I91" s="25"/>
      <c r="J91" s="37"/>
      <c r="K91" s="37"/>
      <c r="L91" s="41">
        <v>1651020.24</v>
      </c>
      <c r="M91" s="41">
        <v>1583984.8</v>
      </c>
      <c r="N91" s="55">
        <v>3265006.57</v>
      </c>
      <c r="O91" s="55">
        <v>3174460.33</v>
      </c>
      <c r="P91" s="56">
        <v>4593729.34</v>
      </c>
      <c r="Q91" s="56">
        <v>4523473.24</v>
      </c>
      <c r="R91" s="77">
        <f>R92+R98+R101+R109</f>
        <v>6759045</v>
      </c>
      <c r="S91" s="77">
        <f>S94+S95+S96+S97+S100++S103+S111</f>
        <v>6658295.1700000009</v>
      </c>
      <c r="T91" s="78">
        <f>T92+T98+T101+T109</f>
        <v>7188501</v>
      </c>
      <c r="U91" s="78">
        <f>U92+U98+U109+U101</f>
        <v>7188501</v>
      </c>
      <c r="V91" s="11"/>
    </row>
    <row r="92" spans="1:22" ht="37.5" customHeight="1">
      <c r="A92" s="117" t="s">
        <v>46</v>
      </c>
      <c r="B92" s="117" t="s">
        <v>24</v>
      </c>
      <c r="C92" s="20" t="s">
        <v>11</v>
      </c>
      <c r="D92" s="23"/>
      <c r="E92" s="22"/>
      <c r="F92" s="108" t="s">
        <v>67</v>
      </c>
      <c r="G92" s="109"/>
      <c r="H92" s="110"/>
      <c r="I92" s="25"/>
      <c r="J92" s="37"/>
      <c r="K92" s="37"/>
      <c r="L92" s="41">
        <v>1650570.24</v>
      </c>
      <c r="M92" s="41">
        <v>1583984.8</v>
      </c>
      <c r="N92" s="56">
        <v>3262126.57</v>
      </c>
      <c r="O92" s="56">
        <v>3174460.33</v>
      </c>
      <c r="P92" s="56">
        <v>4590399.34</v>
      </c>
      <c r="Q92" s="56">
        <v>4523473.24</v>
      </c>
      <c r="R92" s="86">
        <f>SUM(R94:R97)</f>
        <v>6755265</v>
      </c>
      <c r="S92" s="86">
        <f>S94+S95+S97+S96</f>
        <v>6656315.1699999999</v>
      </c>
      <c r="T92" s="87">
        <f>SUM(T94:T97)</f>
        <v>7186601</v>
      </c>
      <c r="U92" s="87">
        <f>SUM(U94:U97)</f>
        <v>7186601</v>
      </c>
      <c r="V92" s="156" t="s">
        <v>124</v>
      </c>
    </row>
    <row r="93" spans="1:22">
      <c r="A93" s="118"/>
      <c r="B93" s="118"/>
      <c r="C93" s="20" t="s">
        <v>8</v>
      </c>
      <c r="D93" s="23"/>
      <c r="E93" s="22"/>
      <c r="F93" s="111"/>
      <c r="G93" s="112"/>
      <c r="H93" s="113"/>
      <c r="I93" s="25"/>
      <c r="J93" s="37"/>
      <c r="K93" s="37"/>
      <c r="L93" s="48"/>
      <c r="M93" s="42"/>
      <c r="N93" s="56"/>
      <c r="O93" s="56"/>
      <c r="P93" s="56"/>
      <c r="Q93" s="56"/>
      <c r="R93" s="86"/>
      <c r="S93" s="86"/>
      <c r="T93" s="87"/>
      <c r="U93" s="87"/>
      <c r="V93" s="157"/>
    </row>
    <row r="94" spans="1:22" ht="31.5" customHeight="1">
      <c r="A94" s="118"/>
      <c r="B94" s="118"/>
      <c r="C94" s="117" t="s">
        <v>22</v>
      </c>
      <c r="D94" s="24" t="s">
        <v>49</v>
      </c>
      <c r="E94" s="22">
        <v>113</v>
      </c>
      <c r="F94" s="108" t="s">
        <v>67</v>
      </c>
      <c r="G94" s="109"/>
      <c r="H94" s="110"/>
      <c r="I94" s="25">
        <v>111</v>
      </c>
      <c r="J94" s="37"/>
      <c r="K94" s="37"/>
      <c r="L94" s="41">
        <v>1099376</v>
      </c>
      <c r="M94" s="41">
        <v>1046967</v>
      </c>
      <c r="N94" s="56">
        <v>2198752</v>
      </c>
      <c r="O94" s="56">
        <v>2192458.4900000002</v>
      </c>
      <c r="P94" s="56">
        <v>3298128</v>
      </c>
      <c r="Q94" s="56">
        <v>3259208.91</v>
      </c>
      <c r="R94" s="86">
        <v>4452472</v>
      </c>
      <c r="S94" s="86">
        <v>4445951.67</v>
      </c>
      <c r="T94" s="87">
        <v>4617378</v>
      </c>
      <c r="U94" s="87">
        <v>4617378</v>
      </c>
      <c r="V94" s="157"/>
    </row>
    <row r="95" spans="1:22" ht="15.75" customHeight="1">
      <c r="A95" s="118"/>
      <c r="B95" s="118"/>
      <c r="C95" s="118"/>
      <c r="D95" s="24" t="s">
        <v>49</v>
      </c>
      <c r="E95" s="22">
        <v>113</v>
      </c>
      <c r="F95" s="108" t="s">
        <v>67</v>
      </c>
      <c r="G95" s="109"/>
      <c r="H95" s="110"/>
      <c r="I95" s="25">
        <v>112</v>
      </c>
      <c r="J95" s="37"/>
      <c r="K95" s="37"/>
      <c r="L95" s="41">
        <v>7800</v>
      </c>
      <c r="M95" s="41">
        <v>3679</v>
      </c>
      <c r="N95" s="56">
        <v>7800</v>
      </c>
      <c r="O95" s="56">
        <v>3681</v>
      </c>
      <c r="P95" s="56">
        <v>9550</v>
      </c>
      <c r="Q95" s="56">
        <v>3681</v>
      </c>
      <c r="R95" s="86">
        <v>29550</v>
      </c>
      <c r="S95" s="86">
        <v>10141.700000000001</v>
      </c>
      <c r="T95" s="87">
        <v>86300</v>
      </c>
      <c r="U95" s="87">
        <v>86300</v>
      </c>
      <c r="V95" s="157"/>
    </row>
    <row r="96" spans="1:22" ht="15.75" customHeight="1">
      <c r="A96" s="118"/>
      <c r="B96" s="118"/>
      <c r="C96" s="118"/>
      <c r="D96" s="24" t="s">
        <v>49</v>
      </c>
      <c r="E96" s="22">
        <v>113</v>
      </c>
      <c r="F96" s="108" t="s">
        <v>67</v>
      </c>
      <c r="G96" s="109"/>
      <c r="H96" s="110"/>
      <c r="I96" s="25">
        <v>244</v>
      </c>
      <c r="J96" s="37"/>
      <c r="K96" s="37"/>
      <c r="L96" s="41">
        <v>542494.19999999995</v>
      </c>
      <c r="M96" s="41">
        <v>532463.1</v>
      </c>
      <c r="N96" s="56">
        <v>1053274.57</v>
      </c>
      <c r="O96" s="56">
        <v>976510.14</v>
      </c>
      <c r="P96" s="56">
        <v>1279021.3400000001</v>
      </c>
      <c r="Q96" s="56">
        <v>1257896.92</v>
      </c>
      <c r="R96" s="86">
        <v>2268643</v>
      </c>
      <c r="S96" s="86">
        <v>2196659.6800000002</v>
      </c>
      <c r="T96" s="87">
        <v>2478323</v>
      </c>
      <c r="U96" s="87">
        <v>2478323</v>
      </c>
      <c r="V96" s="157"/>
    </row>
    <row r="97" spans="1:22" ht="15.75" customHeight="1">
      <c r="A97" s="119"/>
      <c r="B97" s="119"/>
      <c r="C97" s="119"/>
      <c r="D97" s="24" t="s">
        <v>49</v>
      </c>
      <c r="E97" s="22">
        <v>113</v>
      </c>
      <c r="F97" s="108" t="s">
        <v>67</v>
      </c>
      <c r="G97" s="109"/>
      <c r="H97" s="110"/>
      <c r="I97" s="25">
        <v>852</v>
      </c>
      <c r="J97" s="37"/>
      <c r="K97" s="37"/>
      <c r="L97" s="41">
        <v>900</v>
      </c>
      <c r="M97" s="41">
        <v>875.7</v>
      </c>
      <c r="N97" s="56">
        <v>2300</v>
      </c>
      <c r="O97" s="56">
        <v>1810.7</v>
      </c>
      <c r="P97" s="56">
        <v>3700</v>
      </c>
      <c r="Q97" s="56">
        <v>2686.41</v>
      </c>
      <c r="R97" s="86">
        <v>4600</v>
      </c>
      <c r="S97" s="86">
        <v>3562.12</v>
      </c>
      <c r="T97" s="87">
        <v>4600</v>
      </c>
      <c r="U97" s="87">
        <v>4600</v>
      </c>
      <c r="V97" s="158"/>
    </row>
    <row r="98" spans="1:22" ht="47.25" customHeight="1">
      <c r="A98" s="117" t="s">
        <v>47</v>
      </c>
      <c r="B98" s="117" t="s">
        <v>85</v>
      </c>
      <c r="C98" s="20" t="s">
        <v>11</v>
      </c>
      <c r="D98" s="24"/>
      <c r="E98" s="22"/>
      <c r="F98" s="108" t="s">
        <v>87</v>
      </c>
      <c r="G98" s="109"/>
      <c r="H98" s="110"/>
      <c r="I98" s="25"/>
      <c r="J98" s="37"/>
      <c r="K98" s="37"/>
      <c r="L98" s="41">
        <v>0</v>
      </c>
      <c r="M98" s="41">
        <v>0</v>
      </c>
      <c r="N98" s="56">
        <v>180</v>
      </c>
      <c r="O98" s="56">
        <v>0</v>
      </c>
      <c r="P98" s="56">
        <v>180</v>
      </c>
      <c r="Q98" s="56">
        <v>0</v>
      </c>
      <c r="R98" s="86">
        <f>R100</f>
        <v>180</v>
      </c>
      <c r="S98" s="86">
        <v>180</v>
      </c>
      <c r="T98" s="87">
        <f>T100</f>
        <v>0</v>
      </c>
      <c r="U98" s="87">
        <f>U100</f>
        <v>0</v>
      </c>
      <c r="V98" s="15"/>
    </row>
    <row r="99" spans="1:22">
      <c r="A99" s="118"/>
      <c r="B99" s="118"/>
      <c r="C99" s="20" t="s">
        <v>8</v>
      </c>
      <c r="D99" s="24"/>
      <c r="E99" s="22"/>
      <c r="F99" s="108"/>
      <c r="G99" s="109"/>
      <c r="H99" s="110"/>
      <c r="I99" s="25"/>
      <c r="J99" s="37"/>
      <c r="K99" s="37"/>
      <c r="L99" s="34"/>
      <c r="M99" s="34"/>
      <c r="N99" s="56"/>
      <c r="O99" s="56"/>
      <c r="P99" s="56"/>
      <c r="Q99" s="56"/>
      <c r="R99" s="86"/>
      <c r="S99" s="86"/>
      <c r="T99" s="87"/>
      <c r="U99" s="87"/>
      <c r="V99" s="15"/>
    </row>
    <row r="100" spans="1:22" ht="29.25" customHeight="1">
      <c r="A100" s="119"/>
      <c r="B100" s="119"/>
      <c r="C100" s="29" t="s">
        <v>22</v>
      </c>
      <c r="D100" s="30" t="s">
        <v>49</v>
      </c>
      <c r="E100" s="31" t="s">
        <v>86</v>
      </c>
      <c r="F100" s="108" t="s">
        <v>87</v>
      </c>
      <c r="G100" s="109"/>
      <c r="H100" s="110"/>
      <c r="I100" s="25">
        <v>244</v>
      </c>
      <c r="J100" s="37"/>
      <c r="K100" s="37"/>
      <c r="L100" s="41">
        <v>0</v>
      </c>
      <c r="M100" s="41">
        <v>0</v>
      </c>
      <c r="N100" s="56">
        <v>180</v>
      </c>
      <c r="O100" s="56">
        <v>0</v>
      </c>
      <c r="P100" s="56">
        <v>180</v>
      </c>
      <c r="Q100" s="56">
        <v>0</v>
      </c>
      <c r="R100" s="86">
        <v>180</v>
      </c>
      <c r="S100" s="86">
        <v>180</v>
      </c>
      <c r="T100" s="87">
        <v>0</v>
      </c>
      <c r="U100" s="87">
        <v>0</v>
      </c>
      <c r="V100" s="15"/>
    </row>
    <row r="101" spans="1:22" ht="47.25" customHeight="1">
      <c r="A101" s="114" t="s">
        <v>88</v>
      </c>
      <c r="B101" s="114" t="s">
        <v>90</v>
      </c>
      <c r="C101" s="20" t="s">
        <v>11</v>
      </c>
      <c r="D101" s="23"/>
      <c r="E101" s="22"/>
      <c r="F101" s="108" t="s">
        <v>91</v>
      </c>
      <c r="G101" s="109"/>
      <c r="H101" s="110"/>
      <c r="I101" s="25"/>
      <c r="J101" s="37"/>
      <c r="K101" s="37"/>
      <c r="L101" s="41">
        <v>0</v>
      </c>
      <c r="M101" s="41">
        <v>0</v>
      </c>
      <c r="N101" s="56">
        <v>1800</v>
      </c>
      <c r="O101" s="56">
        <v>0</v>
      </c>
      <c r="P101" s="56">
        <v>1800</v>
      </c>
      <c r="Q101" s="56">
        <v>0</v>
      </c>
      <c r="R101" s="86">
        <f>R103</f>
        <v>1800</v>
      </c>
      <c r="S101" s="86">
        <v>1800</v>
      </c>
      <c r="T101" s="87">
        <f>T103</f>
        <v>0</v>
      </c>
      <c r="U101" s="87">
        <f>U103</f>
        <v>0</v>
      </c>
      <c r="V101" s="15"/>
    </row>
    <row r="102" spans="1:22">
      <c r="A102" s="115"/>
      <c r="B102" s="115"/>
      <c r="C102" s="20" t="s">
        <v>8</v>
      </c>
      <c r="D102" s="23"/>
      <c r="E102" s="22"/>
      <c r="F102" s="111"/>
      <c r="G102" s="112"/>
      <c r="H102" s="113"/>
      <c r="I102" s="25"/>
      <c r="J102" s="37"/>
      <c r="K102" s="37"/>
      <c r="L102" s="34"/>
      <c r="M102" s="34"/>
      <c r="N102" s="56"/>
      <c r="O102" s="56"/>
      <c r="P102" s="56"/>
      <c r="Q102" s="56"/>
      <c r="R102" s="86"/>
      <c r="S102" s="86"/>
      <c r="T102" s="87"/>
      <c r="U102" s="87"/>
      <c r="V102" s="15"/>
    </row>
    <row r="103" spans="1:22" ht="30" customHeight="1">
      <c r="A103" s="116"/>
      <c r="B103" s="116"/>
      <c r="C103" s="20" t="s">
        <v>22</v>
      </c>
      <c r="D103" s="24" t="s">
        <v>49</v>
      </c>
      <c r="E103" s="22">
        <v>113</v>
      </c>
      <c r="F103" s="108" t="s">
        <v>91</v>
      </c>
      <c r="G103" s="109"/>
      <c r="H103" s="110"/>
      <c r="I103" s="25">
        <v>244</v>
      </c>
      <c r="J103" s="37"/>
      <c r="K103" s="37"/>
      <c r="L103" s="41">
        <v>0</v>
      </c>
      <c r="M103" s="41">
        <v>0</v>
      </c>
      <c r="N103" s="56">
        <v>1800</v>
      </c>
      <c r="O103" s="56">
        <v>0</v>
      </c>
      <c r="P103" s="56">
        <v>1800</v>
      </c>
      <c r="Q103" s="56">
        <v>0</v>
      </c>
      <c r="R103" s="86">
        <v>1800</v>
      </c>
      <c r="S103" s="86">
        <v>1800</v>
      </c>
      <c r="T103" s="87">
        <v>0</v>
      </c>
      <c r="U103" s="87">
        <v>0</v>
      </c>
      <c r="V103" s="15"/>
    </row>
    <row r="104" spans="1:22" s="1" customFormat="1" ht="15.75" hidden="1" customHeight="1">
      <c r="A104" s="150" t="s">
        <v>15</v>
      </c>
      <c r="B104" s="150"/>
      <c r="C104" s="150"/>
      <c r="D104" s="150"/>
      <c r="E104" s="151"/>
      <c r="F104" s="151"/>
      <c r="G104" s="151"/>
      <c r="H104" s="151"/>
      <c r="I104" s="151"/>
      <c r="J104" s="9"/>
      <c r="K104" s="9"/>
      <c r="L104" s="49"/>
      <c r="M104" s="49"/>
      <c r="N104" s="57"/>
      <c r="O104" s="57"/>
      <c r="P104" s="57"/>
      <c r="Q104" s="57"/>
      <c r="R104" s="90"/>
      <c r="S104" s="90"/>
      <c r="T104" s="91"/>
      <c r="U104" s="91"/>
      <c r="V104" s="17"/>
    </row>
    <row r="105" spans="1:22" ht="15.75" hidden="1" customHeight="1">
      <c r="A105" s="32"/>
      <c r="B105" s="32"/>
      <c r="C105" s="32"/>
      <c r="D105" s="32"/>
      <c r="E105" s="33"/>
      <c r="F105" s="32"/>
      <c r="G105" s="32"/>
      <c r="H105" s="32"/>
      <c r="I105" s="32"/>
      <c r="J105" s="37"/>
      <c r="K105" s="37"/>
      <c r="L105" s="50"/>
      <c r="M105" s="50"/>
      <c r="N105" s="58"/>
      <c r="O105" s="58"/>
      <c r="P105" s="58"/>
      <c r="Q105" s="58"/>
      <c r="R105" s="92"/>
      <c r="S105" s="92"/>
      <c r="T105" s="93"/>
      <c r="U105" s="93"/>
      <c r="V105" s="18"/>
    </row>
    <row r="106" spans="1:22" ht="15.75" hidden="1" customHeight="1">
      <c r="A106" s="32"/>
      <c r="B106" s="32"/>
      <c r="C106" s="32"/>
      <c r="D106" s="32"/>
      <c r="E106" s="33"/>
      <c r="F106" s="32"/>
      <c r="G106" s="32"/>
      <c r="H106" s="32"/>
      <c r="I106" s="32"/>
      <c r="J106" s="37"/>
      <c r="K106" s="37"/>
      <c r="L106" s="50"/>
      <c r="M106" s="50"/>
      <c r="N106" s="58"/>
      <c r="O106" s="58"/>
      <c r="P106" s="58"/>
      <c r="Q106" s="58"/>
      <c r="R106" s="92"/>
      <c r="S106" s="92"/>
      <c r="T106" s="93"/>
      <c r="U106" s="93"/>
      <c r="V106" s="18"/>
    </row>
    <row r="107" spans="1:22" ht="15.75" hidden="1" customHeight="1">
      <c r="A107" s="32"/>
      <c r="B107" s="32"/>
      <c r="C107" s="32"/>
      <c r="D107" s="32"/>
      <c r="E107" s="33"/>
      <c r="F107" s="32"/>
      <c r="G107" s="32"/>
      <c r="H107" s="32"/>
      <c r="I107" s="32"/>
      <c r="J107" s="37"/>
      <c r="K107" s="37"/>
      <c r="L107" s="50"/>
      <c r="M107" s="50"/>
      <c r="N107" s="58"/>
      <c r="O107" s="58"/>
      <c r="P107" s="58"/>
      <c r="Q107" s="58"/>
      <c r="R107" s="92"/>
      <c r="S107" s="92"/>
      <c r="T107" s="93"/>
      <c r="U107" s="93"/>
      <c r="V107" s="18"/>
    </row>
    <row r="108" spans="1:22" ht="15.75" hidden="1" customHeight="1">
      <c r="A108" s="32"/>
      <c r="B108" s="32"/>
      <c r="C108" s="32"/>
      <c r="D108" s="32"/>
      <c r="E108" s="33"/>
      <c r="F108" s="32"/>
      <c r="G108" s="32"/>
      <c r="H108" s="32"/>
      <c r="I108" s="32"/>
      <c r="J108" s="37"/>
      <c r="K108" s="37"/>
      <c r="L108" s="50"/>
      <c r="M108" s="50"/>
      <c r="N108" s="58"/>
      <c r="O108" s="58"/>
      <c r="P108" s="58"/>
      <c r="Q108" s="58"/>
      <c r="R108" s="92"/>
      <c r="S108" s="92"/>
      <c r="T108" s="93"/>
      <c r="U108" s="93"/>
      <c r="V108" s="18"/>
    </row>
    <row r="109" spans="1:22" ht="47.25" customHeight="1">
      <c r="A109" s="114" t="s">
        <v>89</v>
      </c>
      <c r="B109" s="114" t="s">
        <v>73</v>
      </c>
      <c r="C109" s="20" t="s">
        <v>11</v>
      </c>
      <c r="D109" s="23"/>
      <c r="E109" s="22"/>
      <c r="F109" s="108" t="s">
        <v>72</v>
      </c>
      <c r="G109" s="109"/>
      <c r="H109" s="110"/>
      <c r="I109" s="25"/>
      <c r="J109" s="37"/>
      <c r="K109" s="37"/>
      <c r="L109" s="41">
        <v>450</v>
      </c>
      <c r="M109" s="41">
        <v>0</v>
      </c>
      <c r="N109" s="56">
        <v>900</v>
      </c>
      <c r="O109" s="56">
        <v>0</v>
      </c>
      <c r="P109" s="56">
        <v>1350</v>
      </c>
      <c r="Q109" s="56">
        <v>0</v>
      </c>
      <c r="R109" s="86">
        <f>R111</f>
        <v>1800</v>
      </c>
      <c r="S109" s="86">
        <v>0</v>
      </c>
      <c r="T109" s="87">
        <f>T111</f>
        <v>1900</v>
      </c>
      <c r="U109" s="87">
        <f>U111</f>
        <v>1900</v>
      </c>
      <c r="V109" s="105" t="s">
        <v>121</v>
      </c>
    </row>
    <row r="110" spans="1:22">
      <c r="A110" s="115"/>
      <c r="B110" s="115"/>
      <c r="C110" s="20" t="s">
        <v>8</v>
      </c>
      <c r="D110" s="23"/>
      <c r="E110" s="22"/>
      <c r="F110" s="111"/>
      <c r="G110" s="112"/>
      <c r="H110" s="113"/>
      <c r="I110" s="25"/>
      <c r="J110" s="37"/>
      <c r="K110" s="37"/>
      <c r="L110" s="34"/>
      <c r="M110" s="34"/>
      <c r="N110" s="56"/>
      <c r="O110" s="56"/>
      <c r="P110" s="56"/>
      <c r="Q110" s="56"/>
      <c r="R110" s="86"/>
      <c r="S110" s="86"/>
      <c r="T110" s="87"/>
      <c r="U110" s="87"/>
      <c r="V110" s="106"/>
    </row>
    <row r="111" spans="1:22" ht="66.75" customHeight="1">
      <c r="A111" s="116"/>
      <c r="B111" s="116"/>
      <c r="C111" s="20" t="s">
        <v>22</v>
      </c>
      <c r="D111" s="24" t="s">
        <v>49</v>
      </c>
      <c r="E111" s="22">
        <v>113</v>
      </c>
      <c r="F111" s="108" t="s">
        <v>72</v>
      </c>
      <c r="G111" s="109"/>
      <c r="H111" s="110"/>
      <c r="I111" s="25">
        <v>111</v>
      </c>
      <c r="J111" s="37"/>
      <c r="K111" s="37"/>
      <c r="L111" s="41">
        <v>450</v>
      </c>
      <c r="M111" s="41">
        <v>0</v>
      </c>
      <c r="N111" s="56">
        <v>900</v>
      </c>
      <c r="O111" s="56">
        <v>0</v>
      </c>
      <c r="P111" s="56">
        <v>1350</v>
      </c>
      <c r="Q111" s="56">
        <v>0</v>
      </c>
      <c r="R111" s="86">
        <v>1800</v>
      </c>
      <c r="S111" s="86">
        <v>0</v>
      </c>
      <c r="T111" s="87">
        <v>1900</v>
      </c>
      <c r="U111" s="87">
        <v>1900</v>
      </c>
      <c r="V111" s="107"/>
    </row>
    <row r="112" spans="1:22">
      <c r="L112" s="51"/>
      <c r="M112" s="51"/>
    </row>
    <row r="113" spans="1:22">
      <c r="L113" s="51"/>
      <c r="M113" s="51"/>
    </row>
    <row r="114" spans="1:22" ht="37.5" customHeight="1">
      <c r="A114" s="101" t="s">
        <v>122</v>
      </c>
      <c r="B114" s="101"/>
      <c r="C114" s="101"/>
      <c r="D114" s="101"/>
      <c r="E114" s="101"/>
      <c r="F114" s="101"/>
      <c r="G114" s="5"/>
      <c r="H114" s="5"/>
      <c r="I114" s="5"/>
      <c r="J114" s="7"/>
      <c r="K114" s="7"/>
      <c r="L114" s="52"/>
      <c r="M114" s="52"/>
      <c r="N114" s="149" t="s">
        <v>123</v>
      </c>
      <c r="O114" s="149"/>
      <c r="P114" s="149"/>
      <c r="Q114" s="149"/>
      <c r="R114" s="149"/>
      <c r="S114" s="149"/>
      <c r="T114" s="149"/>
      <c r="U114" s="149"/>
      <c r="V114" s="149"/>
    </row>
    <row r="115" spans="1:22">
      <c r="L115" s="51"/>
      <c r="M115" s="51"/>
    </row>
  </sheetData>
  <mergeCells count="182">
    <mergeCell ref="V92:V97"/>
    <mergeCell ref="F28:H28"/>
    <mergeCell ref="F31:H31"/>
    <mergeCell ref="F34:H34"/>
    <mergeCell ref="F75:H75"/>
    <mergeCell ref="A69:A71"/>
    <mergeCell ref="B69:B71"/>
    <mergeCell ref="F71:H71"/>
    <mergeCell ref="A75:A77"/>
    <mergeCell ref="B75:B77"/>
    <mergeCell ref="F77:H77"/>
    <mergeCell ref="A72:A74"/>
    <mergeCell ref="B72:B74"/>
    <mergeCell ref="F74:H74"/>
    <mergeCell ref="F72:H72"/>
    <mergeCell ref="F67:H67"/>
    <mergeCell ref="F68:H68"/>
    <mergeCell ref="B59:B61"/>
    <mergeCell ref="F59:H59"/>
    <mergeCell ref="F60:H60"/>
    <mergeCell ref="F61:H61"/>
    <mergeCell ref="A59:A61"/>
    <mergeCell ref="A44:A46"/>
    <mergeCell ref="A47:A49"/>
    <mergeCell ref="B47:B49"/>
    <mergeCell ref="F84:H84"/>
    <mergeCell ref="F85:H85"/>
    <mergeCell ref="F86:H86"/>
    <mergeCell ref="F95:H95"/>
    <mergeCell ref="F96:H96"/>
    <mergeCell ref="F92:H92"/>
    <mergeCell ref="F93:H93"/>
    <mergeCell ref="F94:H94"/>
    <mergeCell ref="F87:H87"/>
    <mergeCell ref="F88:H88"/>
    <mergeCell ref="F48:H48"/>
    <mergeCell ref="F82:H82"/>
    <mergeCell ref="F83:H83"/>
    <mergeCell ref="B62:B65"/>
    <mergeCell ref="F57:H57"/>
    <mergeCell ref="F58:H58"/>
    <mergeCell ref="C86:C88"/>
    <mergeCell ref="A62:A65"/>
    <mergeCell ref="B66:B68"/>
    <mergeCell ref="A66:A68"/>
    <mergeCell ref="C64:C65"/>
    <mergeCell ref="B81:B83"/>
    <mergeCell ref="F81:H81"/>
    <mergeCell ref="B78:B80"/>
    <mergeCell ref="F78:H78"/>
    <mergeCell ref="F79:H79"/>
    <mergeCell ref="F80:H80"/>
    <mergeCell ref="A78:A80"/>
    <mergeCell ref="F62:H62"/>
    <mergeCell ref="F63:H63"/>
    <mergeCell ref="F64:H64"/>
    <mergeCell ref="F65:H65"/>
    <mergeCell ref="F66:H66"/>
    <mergeCell ref="B53:B55"/>
    <mergeCell ref="F53:H53"/>
    <mergeCell ref="F54:H54"/>
    <mergeCell ref="F55:H55"/>
    <mergeCell ref="A50:A52"/>
    <mergeCell ref="B50:B52"/>
    <mergeCell ref="F50:H50"/>
    <mergeCell ref="F51:H51"/>
    <mergeCell ref="F52:H52"/>
    <mergeCell ref="A21:A24"/>
    <mergeCell ref="F26:H26"/>
    <mergeCell ref="N114:V114"/>
    <mergeCell ref="A104:D104"/>
    <mergeCell ref="E104:I104"/>
    <mergeCell ref="A7:A10"/>
    <mergeCell ref="B7:B10"/>
    <mergeCell ref="C7:C10"/>
    <mergeCell ref="D7:I7"/>
    <mergeCell ref="J7:V7"/>
    <mergeCell ref="A11:A14"/>
    <mergeCell ref="B11:B14"/>
    <mergeCell ref="F11:H11"/>
    <mergeCell ref="F12:H12"/>
    <mergeCell ref="F14:H14"/>
    <mergeCell ref="A89:A91"/>
    <mergeCell ref="B89:B91"/>
    <mergeCell ref="F89:H89"/>
    <mergeCell ref="F90:H90"/>
    <mergeCell ref="F91:H91"/>
    <mergeCell ref="A81:A83"/>
    <mergeCell ref="F13:H13"/>
    <mergeCell ref="F47:H47"/>
    <mergeCell ref="F49:H49"/>
    <mergeCell ref="B21:B24"/>
    <mergeCell ref="F21:H21"/>
    <mergeCell ref="F18:H18"/>
    <mergeCell ref="F23:H23"/>
    <mergeCell ref="B44:B46"/>
    <mergeCell ref="F22:H22"/>
    <mergeCell ref="A37:A40"/>
    <mergeCell ref="B37:B40"/>
    <mergeCell ref="F37:H37"/>
    <mergeCell ref="F38:H38"/>
    <mergeCell ref="F39:H39"/>
    <mergeCell ref="F40:H40"/>
    <mergeCell ref="F44:H44"/>
    <mergeCell ref="F45:H45"/>
    <mergeCell ref="F46:H46"/>
    <mergeCell ref="A31:A33"/>
    <mergeCell ref="B31:B33"/>
    <mergeCell ref="A34:A36"/>
    <mergeCell ref="B34:B36"/>
    <mergeCell ref="F33:H33"/>
    <mergeCell ref="F36:H36"/>
    <mergeCell ref="A41:A43"/>
    <mergeCell ref="B41:B43"/>
    <mergeCell ref="F41:H41"/>
    <mergeCell ref="A15:A17"/>
    <mergeCell ref="B15:B17"/>
    <mergeCell ref="F15:H15"/>
    <mergeCell ref="F16:H16"/>
    <mergeCell ref="F17:H17"/>
    <mergeCell ref="F19:H19"/>
    <mergeCell ref="F20:H20"/>
    <mergeCell ref="B18:B20"/>
    <mergeCell ref="A18:A20"/>
    <mergeCell ref="F27:H27"/>
    <mergeCell ref="F30:H30"/>
    <mergeCell ref="A25:A27"/>
    <mergeCell ref="B25:B27"/>
    <mergeCell ref="A28:A30"/>
    <mergeCell ref="B28:B30"/>
    <mergeCell ref="F103:H103"/>
    <mergeCell ref="A101:A103"/>
    <mergeCell ref="B101:B103"/>
    <mergeCell ref="F101:H101"/>
    <mergeCell ref="F102:H102"/>
    <mergeCell ref="B92:B97"/>
    <mergeCell ref="A92:A97"/>
    <mergeCell ref="C94:C97"/>
    <mergeCell ref="F97:H97"/>
    <mergeCell ref="A98:A100"/>
    <mergeCell ref="B98:B100"/>
    <mergeCell ref="F100:H100"/>
    <mergeCell ref="F42:H42"/>
    <mergeCell ref="F43:H43"/>
    <mergeCell ref="A56:A58"/>
    <mergeCell ref="B56:B58"/>
    <mergeCell ref="F56:H56"/>
    <mergeCell ref="A53:A55"/>
    <mergeCell ref="F8:H10"/>
    <mergeCell ref="I8:I10"/>
    <mergeCell ref="L9:M9"/>
    <mergeCell ref="N9:O9"/>
    <mergeCell ref="P9:Q9"/>
    <mergeCell ref="R9:S9"/>
    <mergeCell ref="L8:S8"/>
    <mergeCell ref="T8:U9"/>
    <mergeCell ref="U6:V6"/>
    <mergeCell ref="V8:V9"/>
    <mergeCell ref="T1:Z1"/>
    <mergeCell ref="A114:F114"/>
    <mergeCell ref="V84:V88"/>
    <mergeCell ref="V109:V111"/>
    <mergeCell ref="V62:V65"/>
    <mergeCell ref="F73:H73"/>
    <mergeCell ref="F70:H70"/>
    <mergeCell ref="F69:H69"/>
    <mergeCell ref="F25:H25"/>
    <mergeCell ref="F109:H109"/>
    <mergeCell ref="F110:H110"/>
    <mergeCell ref="F111:H111"/>
    <mergeCell ref="F98:H98"/>
    <mergeCell ref="F99:H99"/>
    <mergeCell ref="A109:A111"/>
    <mergeCell ref="B109:B111"/>
    <mergeCell ref="A84:A88"/>
    <mergeCell ref="B84:B88"/>
    <mergeCell ref="A5:Z5"/>
    <mergeCell ref="T2:Z2"/>
    <mergeCell ref="T3:Z3"/>
    <mergeCell ref="J8:K9"/>
    <mergeCell ref="D8:D10"/>
    <mergeCell ref="E8:E10"/>
  </mergeCells>
  <pageMargins left="0.35433070866141736" right="0.19685039370078741" top="0.74803149606299213" bottom="0.51181102362204722" header="0.31496062992125984" footer="0.31496062992125984"/>
  <pageSetup paperSize="9" scale="62" fitToHeight="1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</vt:lpstr>
      <vt:lpstr>'Приложение 7'!Заголовки_для_печати</vt:lpstr>
      <vt:lpstr>'Приложение 7'!Область_печати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krikun</cp:lastModifiedBy>
  <cp:lastPrinted>2015-03-03T03:50:21Z</cp:lastPrinted>
  <dcterms:created xsi:type="dcterms:W3CDTF">2013-07-29T03:10:57Z</dcterms:created>
  <dcterms:modified xsi:type="dcterms:W3CDTF">2015-04-02T06:30:18Z</dcterms:modified>
</cp:coreProperties>
</file>