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630" windowWidth="25440" windowHeight="11190" activeTab="2"/>
  </bookViews>
  <sheets>
    <sheet name="Показатели I-IV квартал" sheetId="3" r:id="rId1"/>
    <sheet name="Средства бюджета I-IV квартал" sheetId="4" r:id="rId2"/>
    <sheet name="Средства по кодам I-V квартал" sheetId="5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E26" i="4"/>
  <c r="F26"/>
  <c r="G26"/>
  <c r="H26"/>
  <c r="I26"/>
  <c r="J26"/>
  <c r="D26"/>
  <c r="H14" i="5"/>
  <c r="H11" s="1"/>
  <c r="H8" s="1"/>
  <c r="I14"/>
  <c r="I11" s="1"/>
  <c r="I8" s="1"/>
  <c r="J14"/>
  <c r="I10"/>
  <c r="J10"/>
  <c r="J11"/>
  <c r="H13"/>
  <c r="H10" s="1"/>
  <c r="I13"/>
  <c r="J13"/>
  <c r="K13"/>
  <c r="L13"/>
  <c r="M13"/>
  <c r="N13"/>
  <c r="K10"/>
  <c r="J8"/>
  <c r="K8"/>
  <c r="I19"/>
  <c r="J19"/>
  <c r="K19"/>
  <c r="L19"/>
  <c r="M19"/>
  <c r="M11" s="1"/>
  <c r="N19"/>
  <c r="H19"/>
  <c r="I27"/>
  <c r="J27"/>
  <c r="K27"/>
  <c r="I29"/>
  <c r="J29"/>
  <c r="K29"/>
  <c r="H29"/>
  <c r="I39"/>
  <c r="J39"/>
  <c r="K39"/>
  <c r="L39"/>
  <c r="M39"/>
  <c r="N39"/>
  <c r="H39"/>
  <c r="I33"/>
  <c r="J33"/>
  <c r="K33"/>
  <c r="L33"/>
  <c r="M33"/>
  <c r="N33"/>
  <c r="H33"/>
  <c r="K14"/>
  <c r="L14"/>
  <c r="M14"/>
  <c r="N14"/>
  <c r="H19" i="4"/>
  <c r="H14" s="1"/>
  <c r="D19"/>
  <c r="D14" s="1"/>
  <c r="H27" i="5"/>
  <c r="H30"/>
  <c r="I30"/>
  <c r="J30"/>
  <c r="K30"/>
  <c r="L30"/>
  <c r="M30"/>
  <c r="N30"/>
  <c r="H36"/>
  <c r="I36"/>
  <c r="E24" i="4" s="1"/>
  <c r="E10" s="1"/>
  <c r="J36" i="5"/>
  <c r="K36"/>
  <c r="G24" i="4" s="1"/>
  <c r="L36" i="5"/>
  <c r="H24" i="4" s="1"/>
  <c r="H10" s="1"/>
  <c r="M36" i="5"/>
  <c r="I24" i="4" s="1"/>
  <c r="I10" s="1"/>
  <c r="N36" i="5"/>
  <c r="N29" s="1"/>
  <c r="N27" s="1"/>
  <c r="F38"/>
  <c r="G19" i="4"/>
  <c r="G14" s="1"/>
  <c r="I19"/>
  <c r="D24"/>
  <c r="F24"/>
  <c r="F10" s="1"/>
  <c r="N8" i="5" l="1"/>
  <c r="J24" i="4"/>
  <c r="J10" s="1"/>
  <c r="M29" i="5"/>
  <c r="N10"/>
  <c r="E19" i="4"/>
  <c r="L29" i="5"/>
  <c r="L27" s="1"/>
  <c r="L11"/>
  <c r="N11"/>
  <c r="K11"/>
  <c r="G12" i="4"/>
  <c r="D21"/>
  <c r="G21"/>
  <c r="J19"/>
  <c r="J14" s="1"/>
  <c r="F19"/>
  <c r="F12" s="1"/>
  <c r="F7" s="1"/>
  <c r="I12"/>
  <c r="I7" s="1"/>
  <c r="E12"/>
  <c r="E7" s="1"/>
  <c r="F21"/>
  <c r="H12"/>
  <c r="H7" s="1"/>
  <c r="D12"/>
  <c r="I14"/>
  <c r="G10"/>
  <c r="H21"/>
  <c r="D10"/>
  <c r="I21"/>
  <c r="E21"/>
  <c r="E14"/>
  <c r="J12" l="1"/>
  <c r="J7" s="1"/>
  <c r="J21"/>
  <c r="M10" i="5"/>
  <c r="M27"/>
  <c r="M8" s="1"/>
  <c r="L10"/>
  <c r="L8"/>
  <c r="F14" i="4"/>
  <c r="G7"/>
  <c r="D7"/>
</calcChain>
</file>

<file path=xl/sharedStrings.xml><?xml version="1.0" encoding="utf-8"?>
<sst xmlns="http://schemas.openxmlformats.org/spreadsheetml/2006/main" count="273" uniqueCount="122">
  <si>
    <t>009</t>
  </si>
  <si>
    <t>0309</t>
  </si>
  <si>
    <t>0500000000</t>
  </si>
  <si>
    <t>0510000000</t>
  </si>
  <si>
    <t>0510000010</t>
  </si>
  <si>
    <t>244</t>
  </si>
  <si>
    <t>852</t>
  </si>
  <si>
    <t>853</t>
  </si>
  <si>
    <t>0510000020</t>
  </si>
  <si>
    <t>111</t>
  </si>
  <si>
    <t>112</t>
  </si>
  <si>
    <t>119</t>
  </si>
  <si>
    <t>0314</t>
  </si>
  <si>
    <t>0520000000</t>
  </si>
  <si>
    <t>0520000010</t>
  </si>
  <si>
    <t>0520074120</t>
  </si>
  <si>
    <t>05200S4120</t>
  </si>
  <si>
    <t>0520000020</t>
  </si>
  <si>
    <t>К.Ю. Воронин</t>
  </si>
  <si>
    <t>Начальник Отдела общественной безопасности и режима</t>
  </si>
  <si>
    <t>х</t>
  </si>
  <si>
    <t>Ед.</t>
  </si>
  <si>
    <t>Целевой показатель 6
Количество населенных пунктов в которых обустроены минерализованные защитные полосы</t>
  </si>
  <si>
    <t>1.2.3.</t>
  </si>
  <si>
    <t xml:space="preserve">Количество учреждений, в которых проведены мероприятия направленные на повышение уровня соответствия пожарной безопасности </t>
  </si>
  <si>
    <t>1.2.2.</t>
  </si>
  <si>
    <t>Количество мероприятий противопожарной пропаганды</t>
  </si>
  <si>
    <t>1.2.1.</t>
  </si>
  <si>
    <t>Подпрограмма: Обеспечение первичных мер пожарной безопасности на территории ЗАТО Железногорск</t>
  </si>
  <si>
    <t>Задача 2: Проведение противопожарной пропаганды. Задача 3: Проведение противопожарных мероприятий.</t>
  </si>
  <si>
    <t>1.2.</t>
  </si>
  <si>
    <t>Акты работоспособности системы оповещения</t>
  </si>
  <si>
    <t>% от потребности</t>
  </si>
  <si>
    <t>Доля населения, попадающего в зоны действия систем оповещения</t>
  </si>
  <si>
    <t>1.1.3.</t>
  </si>
  <si>
    <t>В соответствии со штаным расписанием</t>
  </si>
  <si>
    <t>Доля специалистов в области ГО и ЧС</t>
  </si>
  <si>
    <t>1.1.2.</t>
  </si>
  <si>
    <t xml:space="preserve">По планам - графикам организаций, учреждений, предприятий </t>
  </si>
  <si>
    <t>Доля населения, прошедшего подготовку в области ГО и ЧС</t>
  </si>
  <si>
    <t>1.1.1.</t>
  </si>
  <si>
    <t>Подпрограмма: Подготовка населения и территории в области гражданской обороны, предупреждения и ликвидации чрезвычайных ситуаций</t>
  </si>
  <si>
    <t>Задача 1: Организация системы мероприятий по подготовке к защите и по защите населения, материальных и культурных ценностей на территории ЗАТО Железногорск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</t>
  </si>
  <si>
    <t>1.1.</t>
  </si>
  <si>
    <t>Целевой показатель 6
Приобретение емкостей для воды объемом более 0,2 куб. Метра</t>
  </si>
  <si>
    <t xml:space="preserve">Целевой показатель 5
Количество учреждений, в которых проведены мероприятия направленные на повышение уровня соответствия пожарной безопасности </t>
  </si>
  <si>
    <t>Целевой показатель 4
Количество мероприятий противопо-жарной пропаганды</t>
  </si>
  <si>
    <t>Целевой показатель 3
Доля населения, попадающего в зоны действия систем оповещения</t>
  </si>
  <si>
    <t>Целевой показатель 2
Доля специалистов в области ГО и ЧС</t>
  </si>
  <si>
    <t>Целевой показатель 1
Доля населения, прошедшего подготовку в области ГО и ЧС</t>
  </si>
  <si>
    <t>Цель: Защита населения и территории ЗАТО Железногорск Красноярского края от чрезвычайных ситуаций природного и техногенного характера</t>
  </si>
  <si>
    <t>1.</t>
  </si>
  <si>
    <t>факт</t>
  </si>
  <si>
    <t>план</t>
  </si>
  <si>
    <t>2019 год</t>
  </si>
  <si>
    <t>2018 год</t>
  </si>
  <si>
    <t>отчетный пеиод январь - декабрь</t>
  </si>
  <si>
    <t>план на год</t>
  </si>
  <si>
    <t>2016 год</t>
  </si>
  <si>
    <t>2015 год</t>
  </si>
  <si>
    <t>Примечание (оценка рисков невыполнения показателей по программе, причины невыполнения, выбор действий по преодолению)</t>
  </si>
  <si>
    <t>Плановый период</t>
  </si>
  <si>
    <t>2017 (текущий год)</t>
  </si>
  <si>
    <t>Отчетный период                   (два предшествующих года)</t>
  </si>
  <si>
    <t>Весовой критерий</t>
  </si>
  <si>
    <t>Ед. измерения</t>
  </si>
  <si>
    <t>Цель, задачи, показатели результативности</t>
  </si>
  <si>
    <t>№ п/п</t>
  </si>
  <si>
    <t xml:space="preserve">Информация о целевых показателях результативности муниципальной программы 
«Защита населения и территории ЗАТО Железногорск от чрезвычайных ситуаций природного и техногенного характера» </t>
  </si>
  <si>
    <t>к Порядку принятия решений о разработке,  формировании и реализации муниципальных программ ЗАТО Железногорск</t>
  </si>
  <si>
    <t>Приложение № 6</t>
  </si>
  <si>
    <t>юридические лица</t>
  </si>
  <si>
    <t>местный бюджет</t>
  </si>
  <si>
    <t xml:space="preserve">внебюджетные  источники                 </t>
  </si>
  <si>
    <t xml:space="preserve">краевой бюджет           </t>
  </si>
  <si>
    <t>федеральный бюджет</t>
  </si>
  <si>
    <t xml:space="preserve">в том числе:             </t>
  </si>
  <si>
    <t xml:space="preserve">Всего                    </t>
  </si>
  <si>
    <t>Обеспечение первичных мер пожарной безопасности на территории ЗАТО Железногорск</t>
  </si>
  <si>
    <t>Подпрограмма</t>
  </si>
  <si>
    <t>Подготовка населения и территории в области гражданской обороны, предупреждения и ликвидации чрезвычайных ситуаций</t>
  </si>
  <si>
    <t>Защита населения и территории ЗАТО Железногорск от чрезвычайных ситуаций природного и техногенного характера»</t>
  </si>
  <si>
    <t>Муниципальная программа</t>
  </si>
  <si>
    <t xml:space="preserve">Отчетный период                                  январь - декабрь </t>
  </si>
  <si>
    <t>План на год</t>
  </si>
  <si>
    <t xml:space="preserve">Примечание </t>
  </si>
  <si>
    <t>2016
(отчетный год)</t>
  </si>
  <si>
    <t>Источники финансирования</t>
  </si>
  <si>
    <t>Наименование муниципальной программы, подпрограммы муниципальной программы</t>
  </si>
  <si>
    <t>Статус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</si>
  <si>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</si>
  <si>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Администрация ЗАТО г. Железногорск</t>
  </si>
  <si>
    <t>в том числе по ГРБС:</t>
  </si>
  <si>
    <t>Х</t>
  </si>
  <si>
    <t>всего расходные обязательства</t>
  </si>
  <si>
    <t>Софининсирование расходов первичных мер пожарной безопасности</t>
  </si>
  <si>
    <t>мероприятие 4
подпрограммы</t>
  </si>
  <si>
    <t>Расходы на обеспечение первичных мер пожарной безопасности</t>
  </si>
  <si>
    <t>мероприятие 3
подпрограммы</t>
  </si>
  <si>
    <t>Расходы расходы по проведению противопожарных мероприятий</t>
  </si>
  <si>
    <t>мероприятие 2
подпрограммы</t>
  </si>
  <si>
    <t>Проведение мероприятий противопожарной пропаганды</t>
  </si>
  <si>
    <t>мероприятие 1
подпрограммы</t>
  </si>
  <si>
    <t>051000020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</si>
  <si>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</si>
  <si>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</si>
  <si>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 xml:space="preserve">всего расходные обязательства </t>
  </si>
  <si>
    <t xml:space="preserve">Защита населения и территории ЗАТО Железногорск от чрезвычайных ситуаций природного и техногенного характера» </t>
  </si>
  <si>
    <t>Отчетный период                                       январь-декабрь</t>
  </si>
  <si>
    <t>2016 (отчетный год)</t>
  </si>
  <si>
    <t>ВР</t>
  </si>
  <si>
    <t>ЦСР</t>
  </si>
  <si>
    <t>Рз Пр</t>
  </si>
  <si>
    <t>ГРБС</t>
  </si>
  <si>
    <t>Примечание</t>
  </si>
  <si>
    <t>Расходы по годам</t>
  </si>
  <si>
    <t xml:space="preserve">Код бюджетной классификации </t>
  </si>
  <si>
    <t>Наименовние ГРБС</t>
  </si>
  <si>
    <t>Наименование  программы, подпрограммы</t>
  </si>
  <si>
    <t>Статус (муниципальная программа, подпрограмма)</t>
  </si>
  <si>
    <t>рублей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</si>
  <si>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«Защита населения и территории ЗАТО Железногорск от чрезвычайных ситуаций природного и техногенного характера»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</si>
</sst>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9" tint="0.7999816888943144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5" fillId="0" borderId="1"/>
    <xf numFmtId="0" fontId="6" fillId="0" borderId="1"/>
    <xf numFmtId="9" fontId="1" fillId="0" borderId="1" applyFont="0" applyFill="0" applyBorder="0" applyAlignment="0" applyProtection="0"/>
    <xf numFmtId="0" fontId="5" fillId="0" borderId="1"/>
    <xf numFmtId="0" fontId="5" fillId="0" borderId="1"/>
    <xf numFmtId="0" fontId="6" fillId="6" borderId="1"/>
  </cellStyleXfs>
  <cellXfs count="123">
    <xf numFmtId="0" fontId="0" fillId="0" borderId="0" xfId="0"/>
    <xf numFmtId="0" fontId="0" fillId="0" borderId="1" xfId="50" applyFont="1"/>
    <xf numFmtId="0" fontId="7" fillId="0" borderId="1" xfId="51" applyFont="1" applyAlignment="1">
      <alignment wrapText="1"/>
    </xf>
    <xf numFmtId="0" fontId="7" fillId="0" borderId="1" xfId="51" applyFont="1" applyAlignment="1">
      <alignment horizontal="center" wrapText="1"/>
    </xf>
    <xf numFmtId="0" fontId="7" fillId="0" borderId="1" xfId="51" applyFont="1" applyBorder="1" applyAlignment="1">
      <alignment vertical="center" wrapText="1"/>
    </xf>
    <xf numFmtId="1" fontId="7" fillId="0" borderId="1" xfId="51" applyNumberFormat="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2" fontId="7" fillId="0" borderId="1" xfId="51" applyNumberFormat="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left" vertical="center" wrapText="1"/>
    </xf>
    <xf numFmtId="0" fontId="7" fillId="0" borderId="3" xfId="51" applyFont="1" applyBorder="1" applyAlignment="1">
      <alignment vertical="center" wrapText="1"/>
    </xf>
    <xf numFmtId="0" fontId="7" fillId="0" borderId="3" xfId="51" applyNumberFormat="1" applyFont="1" applyFill="1" applyBorder="1" applyAlignment="1">
      <alignment horizontal="center" vertical="center" wrapText="1"/>
    </xf>
    <xf numFmtId="0" fontId="7" fillId="0" borderId="3" xfId="51" applyFont="1" applyFill="1" applyBorder="1" applyAlignment="1">
      <alignment horizontal="center" vertical="center" wrapText="1"/>
    </xf>
    <xf numFmtId="0" fontId="7" fillId="0" borderId="3" xfId="51" applyFont="1" applyFill="1" applyBorder="1" applyAlignment="1">
      <alignment horizontal="left" vertical="center" wrapText="1"/>
    </xf>
    <xf numFmtId="0" fontId="7" fillId="0" borderId="3" xfId="52" applyNumberFormat="1" applyFont="1" applyFill="1" applyBorder="1" applyAlignment="1">
      <alignment horizontal="center" vertical="center" wrapText="1"/>
    </xf>
    <xf numFmtId="0" fontId="7" fillId="0" borderId="3" xfId="51" applyFont="1" applyFill="1" applyBorder="1" applyAlignment="1">
      <alignment horizontal="justify" vertical="center" wrapText="1"/>
    </xf>
    <xf numFmtId="0" fontId="8" fillId="0" borderId="3" xfId="51" applyFont="1" applyBorder="1" applyAlignment="1">
      <alignment horizontal="center" vertical="center" wrapText="1"/>
    </xf>
    <xf numFmtId="0" fontId="8" fillId="0" borderId="3" xfId="51" applyFont="1" applyBorder="1" applyAlignment="1">
      <alignment vertical="center" wrapText="1"/>
    </xf>
    <xf numFmtId="0" fontId="9" fillId="0" borderId="3" xfId="51" applyFont="1" applyFill="1" applyBorder="1" applyAlignment="1">
      <alignment horizontal="center" vertical="center" wrapText="1"/>
    </xf>
    <xf numFmtId="0" fontId="9" fillId="0" borderId="3" xfId="51" applyFont="1" applyFill="1" applyBorder="1" applyAlignment="1">
      <alignment horizontal="justify" vertical="center" wrapText="1"/>
    </xf>
    <xf numFmtId="1" fontId="10" fillId="0" borderId="1" xfId="51" applyNumberFormat="1" applyFont="1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horizontal="justify" vertical="center" wrapText="1"/>
    </xf>
    <xf numFmtId="0" fontId="10" fillId="0" borderId="1" xfId="51" applyFont="1" applyBorder="1" applyAlignment="1">
      <alignment horizontal="center" vertical="center" wrapText="1"/>
    </xf>
    <xf numFmtId="0" fontId="7" fillId="0" borderId="3" xfId="51" applyFont="1" applyBorder="1" applyAlignment="1">
      <alignment horizontal="center" vertical="center" wrapText="1"/>
    </xf>
    <xf numFmtId="0" fontId="7" fillId="0" borderId="1" xfId="51" applyFont="1" applyAlignment="1">
      <alignment vertical="center" wrapText="1"/>
    </xf>
    <xf numFmtId="0" fontId="7" fillId="0" borderId="1" xfId="51" applyFont="1" applyAlignment="1">
      <alignment horizontal="center" vertical="center" wrapText="1"/>
    </xf>
    <xf numFmtId="0" fontId="7" fillId="0" borderId="1" xfId="51" applyFont="1" applyAlignment="1">
      <alignment horizontal="left" vertical="center" wrapText="1"/>
    </xf>
    <xf numFmtId="0" fontId="0" fillId="0" borderId="1" xfId="53" applyFont="1"/>
    <xf numFmtId="0" fontId="8" fillId="0" borderId="1" xfId="51" applyFont="1" applyAlignment="1">
      <alignment vertical="center"/>
    </xf>
    <xf numFmtId="0" fontId="8" fillId="0" borderId="1" xfId="51" applyFont="1" applyAlignment="1">
      <alignment horizontal="center" vertical="center"/>
    </xf>
    <xf numFmtId="0" fontId="8" fillId="0" borderId="1" xfId="51" applyFont="1" applyBorder="1" applyAlignment="1">
      <alignment vertical="center"/>
    </xf>
    <xf numFmtId="0" fontId="8" fillId="0" borderId="1" xfId="51" applyFont="1" applyBorder="1" applyAlignment="1">
      <alignment horizontal="center" vertical="center"/>
    </xf>
    <xf numFmtId="0" fontId="8" fillId="0" borderId="3" xfId="51" applyFont="1" applyBorder="1" applyAlignment="1">
      <alignment vertical="center"/>
    </xf>
    <xf numFmtId="2" fontId="8" fillId="0" borderId="3" xfId="51" applyNumberFormat="1" applyFont="1" applyFill="1" applyBorder="1" applyAlignment="1">
      <alignment horizontal="center" vertical="center" wrapText="1"/>
    </xf>
    <xf numFmtId="2" fontId="8" fillId="0" borderId="3" xfId="51" applyNumberFormat="1" applyFont="1" applyBorder="1" applyAlignment="1">
      <alignment horizontal="center" vertical="center" wrapText="1"/>
    </xf>
    <xf numFmtId="0" fontId="11" fillId="0" borderId="3" xfId="51" applyFont="1" applyBorder="1" applyAlignment="1">
      <alignment vertical="center"/>
    </xf>
    <xf numFmtId="2" fontId="8" fillId="5" borderId="3" xfId="51" applyNumberFormat="1" applyFont="1" applyFill="1" applyBorder="1" applyAlignment="1">
      <alignment horizontal="center" vertical="center" wrapText="1"/>
    </xf>
    <xf numFmtId="0" fontId="8" fillId="0" borderId="1" xfId="51" applyFont="1" applyAlignment="1">
      <alignment horizontal="right" vertical="center" wrapText="1"/>
    </xf>
    <xf numFmtId="0" fontId="8" fillId="0" borderId="1" xfId="51" applyFont="1" applyAlignment="1">
      <alignment horizontal="left" vertical="center" wrapText="1"/>
    </xf>
    <xf numFmtId="0" fontId="8" fillId="0" borderId="1" xfId="51" applyFont="1" applyAlignment="1">
      <alignment vertical="center" wrapText="1"/>
    </xf>
    <xf numFmtId="164" fontId="8" fillId="0" borderId="3" xfId="51" applyNumberFormat="1" applyFont="1" applyFill="1" applyBorder="1" applyAlignment="1">
      <alignment horizontal="center" vertical="center" wrapText="1"/>
    </xf>
    <xf numFmtId="0" fontId="8" fillId="0" borderId="3" xfId="51" applyFont="1" applyFill="1" applyBorder="1" applyAlignment="1">
      <alignment vertical="center" wrapText="1"/>
    </xf>
    <xf numFmtId="49" fontId="8" fillId="0" borderId="3" xfId="51" applyNumberFormat="1" applyFont="1" applyFill="1" applyBorder="1" applyAlignment="1">
      <alignment horizontal="center" vertical="center"/>
    </xf>
    <xf numFmtId="49" fontId="8" fillId="0" borderId="3" xfId="51" applyNumberFormat="1" applyFont="1" applyFill="1" applyBorder="1" applyAlignment="1">
      <alignment horizontal="center" vertical="center" wrapText="1"/>
    </xf>
    <xf numFmtId="0" fontId="8" fillId="0" borderId="3" xfId="51" applyFont="1" applyFill="1" applyBorder="1" applyAlignment="1">
      <alignment horizontal="left" vertical="center" wrapText="1"/>
    </xf>
    <xf numFmtId="0" fontId="8" fillId="0" borderId="8" xfId="51" applyFont="1" applyFill="1" applyBorder="1" applyAlignment="1">
      <alignment horizontal="center" vertical="center" wrapText="1"/>
    </xf>
    <xf numFmtId="2" fontId="12" fillId="0" borderId="3" xfId="51" applyNumberFormat="1" applyFont="1" applyFill="1" applyBorder="1" applyAlignment="1">
      <alignment horizontal="center" vertical="center" wrapText="1"/>
    </xf>
    <xf numFmtId="49" fontId="13" fillId="0" borderId="3" xfId="51" applyNumberFormat="1" applyFont="1" applyFill="1" applyBorder="1" applyAlignment="1">
      <alignment horizontal="center" vertical="center"/>
    </xf>
    <xf numFmtId="49" fontId="13" fillId="0" borderId="3" xfId="51" applyNumberFormat="1" applyFont="1" applyFill="1" applyBorder="1" applyAlignment="1">
      <alignment horizontal="center" vertical="center" wrapText="1"/>
    </xf>
    <xf numFmtId="164" fontId="8" fillId="0" borderId="3" xfId="51" applyNumberFormat="1" applyFont="1" applyFill="1" applyBorder="1" applyAlignment="1">
      <alignment vertical="center" wrapText="1"/>
    </xf>
    <xf numFmtId="49" fontId="15" fillId="0" borderId="3" xfId="51" applyNumberFormat="1" applyFont="1" applyFill="1" applyBorder="1" applyAlignment="1">
      <alignment horizontal="center" vertical="center"/>
    </xf>
    <xf numFmtId="49" fontId="15" fillId="0" borderId="3" xfId="51" applyNumberFormat="1" applyFont="1" applyFill="1" applyBorder="1" applyAlignment="1">
      <alignment horizontal="center" vertical="center" wrapText="1"/>
    </xf>
    <xf numFmtId="164" fontId="8" fillId="0" borderId="10" xfId="51" applyNumberFormat="1" applyFont="1" applyFill="1" applyBorder="1" applyAlignment="1">
      <alignment vertical="center" wrapText="1"/>
    </xf>
    <xf numFmtId="2" fontId="13" fillId="0" borderId="3" xfId="51" applyNumberFormat="1" applyFont="1" applyFill="1" applyBorder="1" applyAlignment="1">
      <alignment horizontal="center" vertical="center" wrapText="1"/>
    </xf>
    <xf numFmtId="0" fontId="8" fillId="0" borderId="10" xfId="51" applyFont="1" applyFill="1" applyBorder="1" applyAlignment="1">
      <alignment horizontal="center" vertical="center" wrapText="1"/>
    </xf>
    <xf numFmtId="0" fontId="8" fillId="0" borderId="3" xfId="51" applyFont="1" applyFill="1" applyBorder="1" applyAlignment="1">
      <alignment horizontal="center" vertical="center" wrapText="1"/>
    </xf>
    <xf numFmtId="2" fontId="8" fillId="0" borderId="3" xfId="51" applyNumberFormat="1" applyFont="1" applyFill="1" applyBorder="1" applyAlignment="1">
      <alignment vertical="center" wrapText="1"/>
    </xf>
    <xf numFmtId="0" fontId="7" fillId="0" borderId="1" xfId="51" applyFont="1" applyAlignment="1">
      <alignment wrapText="1"/>
    </xf>
    <xf numFmtId="0" fontId="7" fillId="0" borderId="1" xfId="51" applyFont="1" applyAlignment="1">
      <alignment horizontal="left" wrapText="1"/>
    </xf>
    <xf numFmtId="0" fontId="7" fillId="0" borderId="3" xfId="51" applyFont="1" applyBorder="1" applyAlignment="1">
      <alignment horizontal="left" vertical="center" wrapText="1"/>
    </xf>
    <xf numFmtId="0" fontId="7" fillId="0" borderId="3" xfId="51" applyFont="1" applyBorder="1" applyAlignment="1">
      <alignment horizontal="center" vertical="center" wrapText="1"/>
    </xf>
    <xf numFmtId="0" fontId="7" fillId="0" borderId="3" xfId="51" applyFont="1" applyBorder="1" applyAlignment="1">
      <alignment vertical="center" wrapText="1"/>
    </xf>
    <xf numFmtId="0" fontId="7" fillId="0" borderId="5" xfId="51" applyFont="1" applyBorder="1" applyAlignment="1">
      <alignment horizontal="center" vertical="center" wrapText="1"/>
    </xf>
    <xf numFmtId="0" fontId="7" fillId="0" borderId="4" xfId="51" applyFont="1" applyBorder="1" applyAlignment="1">
      <alignment horizontal="center" vertical="center" wrapText="1"/>
    </xf>
    <xf numFmtId="0" fontId="7" fillId="0" borderId="1" xfId="51" applyFont="1" applyAlignment="1">
      <alignment horizontal="right" vertical="center" wrapText="1"/>
    </xf>
    <xf numFmtId="0" fontId="7" fillId="0" borderId="1" xfId="51" applyFont="1" applyAlignment="1">
      <alignment horizontal="center" vertical="center" wrapText="1"/>
    </xf>
    <xf numFmtId="0" fontId="7" fillId="0" borderId="6" xfId="51" applyFont="1" applyBorder="1" applyAlignment="1">
      <alignment horizontal="center" vertical="center" wrapText="1"/>
    </xf>
    <xf numFmtId="0" fontId="8" fillId="0" borderId="3" xfId="51" applyFont="1" applyBorder="1" applyAlignment="1">
      <alignment horizontal="center" vertical="center" wrapText="1"/>
    </xf>
    <xf numFmtId="0" fontId="8" fillId="0" borderId="9" xfId="51" applyFont="1" applyBorder="1" applyAlignment="1">
      <alignment horizontal="center" vertical="center" wrapText="1"/>
    </xf>
    <xf numFmtId="0" fontId="8" fillId="0" borderId="8" xfId="51" applyFont="1" applyBorder="1" applyAlignment="1">
      <alignment horizontal="center" vertical="center" wrapText="1"/>
    </xf>
    <xf numFmtId="0" fontId="8" fillId="0" borderId="7" xfId="51" applyFont="1" applyBorder="1" applyAlignment="1">
      <alignment horizontal="center" vertical="center" wrapText="1"/>
    </xf>
    <xf numFmtId="0" fontId="8" fillId="0" borderId="1" xfId="51" applyFont="1" applyAlignment="1">
      <alignment horizontal="center" vertical="center" wrapText="1"/>
    </xf>
    <xf numFmtId="0" fontId="8" fillId="0" borderId="12" xfId="51" applyFont="1" applyBorder="1" applyAlignment="1">
      <alignment horizontal="center" vertical="center" wrapText="1"/>
    </xf>
    <xf numFmtId="0" fontId="8" fillId="0" borderId="11" xfId="51" applyFont="1" applyBorder="1" applyAlignment="1">
      <alignment horizontal="center" vertical="center" wrapText="1"/>
    </xf>
    <xf numFmtId="0" fontId="8" fillId="0" borderId="10" xfId="51" applyFont="1" applyBorder="1" applyAlignment="1">
      <alignment horizontal="center" vertical="center" wrapText="1"/>
    </xf>
    <xf numFmtId="0" fontId="8" fillId="0" borderId="9" xfId="51" applyFont="1" applyFill="1" applyBorder="1" applyAlignment="1">
      <alignment horizontal="center" vertical="center"/>
    </xf>
    <xf numFmtId="0" fontId="8" fillId="0" borderId="8" xfId="51" applyFont="1" applyFill="1" applyBorder="1" applyAlignment="1">
      <alignment horizontal="center" vertical="center"/>
    </xf>
    <xf numFmtId="0" fontId="8" fillId="0" borderId="9" xfId="51" applyFont="1" applyFill="1" applyBorder="1" applyAlignment="1">
      <alignment horizontal="center" vertical="center" wrapText="1"/>
    </xf>
    <xf numFmtId="0" fontId="8" fillId="0" borderId="8" xfId="51" applyFont="1" applyFill="1" applyBorder="1" applyAlignment="1">
      <alignment horizontal="center" vertical="center" wrapText="1"/>
    </xf>
    <xf numFmtId="0" fontId="8" fillId="0" borderId="3" xfId="51" applyFont="1" applyFill="1" applyBorder="1" applyAlignment="1">
      <alignment horizontal="center" vertical="center"/>
    </xf>
    <xf numFmtId="0" fontId="8" fillId="0" borderId="7" xfId="51" applyFont="1" applyFill="1" applyBorder="1" applyAlignment="1">
      <alignment horizontal="center" vertical="center" wrapText="1"/>
    </xf>
    <xf numFmtId="0" fontId="8" fillId="0" borderId="3" xfId="51" applyFont="1" applyFill="1" applyBorder="1" applyAlignment="1">
      <alignment horizontal="center" vertical="center" wrapText="1"/>
    </xf>
    <xf numFmtId="0" fontId="8" fillId="0" borderId="12" xfId="51" applyFont="1" applyFill="1" applyBorder="1" applyAlignment="1">
      <alignment horizontal="center" vertical="center" wrapText="1"/>
    </xf>
    <xf numFmtId="0" fontId="8" fillId="0" borderId="11" xfId="51" applyFont="1" applyFill="1" applyBorder="1" applyAlignment="1">
      <alignment horizontal="center" vertical="center" wrapText="1"/>
    </xf>
    <xf numFmtId="0" fontId="8" fillId="0" borderId="10" xfId="51" applyFont="1" applyFill="1" applyBorder="1" applyAlignment="1">
      <alignment horizontal="center" vertical="center" wrapText="1"/>
    </xf>
    <xf numFmtId="0" fontId="8" fillId="0" borderId="5" xfId="51" applyFont="1" applyFill="1" applyBorder="1" applyAlignment="1">
      <alignment horizontal="center" vertical="center" wrapText="1"/>
    </xf>
    <xf numFmtId="0" fontId="8" fillId="0" borderId="14" xfId="51" applyFont="1" applyFill="1" applyBorder="1" applyAlignment="1">
      <alignment horizontal="center" vertical="center" wrapText="1"/>
    </xf>
    <xf numFmtId="0" fontId="8" fillId="0" borderId="4" xfId="51" applyFont="1" applyFill="1" applyBorder="1" applyAlignment="1">
      <alignment horizontal="center" vertical="center" wrapText="1"/>
    </xf>
    <xf numFmtId="0" fontId="8" fillId="0" borderId="13" xfId="51" applyFont="1" applyFill="1" applyBorder="1" applyAlignment="1">
      <alignment horizontal="center" vertical="center" wrapText="1"/>
    </xf>
    <xf numFmtId="0" fontId="8" fillId="0" borderId="1" xfId="51" applyFont="1" applyFill="1" applyAlignment="1">
      <alignment horizontal="center" vertical="center" wrapText="1"/>
    </xf>
    <xf numFmtId="0" fontId="0" fillId="0" borderId="1" xfId="54" applyFont="1" applyFill="1"/>
    <xf numFmtId="0" fontId="8" fillId="0" borderId="1" xfId="51" applyFont="1" applyFill="1" applyBorder="1" applyAlignment="1">
      <alignment horizontal="center" vertical="center" wrapText="1"/>
    </xf>
    <xf numFmtId="0" fontId="8" fillId="0" borderId="1" xfId="51" applyFont="1" applyFill="1" applyBorder="1" applyAlignment="1">
      <alignment vertical="center" wrapText="1"/>
    </xf>
    <xf numFmtId="0" fontId="8" fillId="0" borderId="1" xfId="51" applyFont="1" applyFill="1" applyBorder="1" applyAlignment="1">
      <alignment horizontal="right" vertical="center" wrapText="1"/>
    </xf>
    <xf numFmtId="2" fontId="8" fillId="0" borderId="7" xfId="51" applyNumberFormat="1" applyFont="1" applyFill="1" applyBorder="1" applyAlignment="1">
      <alignment horizontal="center" vertical="center" wrapText="1"/>
    </xf>
    <xf numFmtId="2" fontId="12" fillId="0" borderId="7" xfId="51" applyNumberFormat="1" applyFont="1" applyFill="1" applyBorder="1" applyAlignment="1">
      <alignment horizontal="center" vertical="center" wrapText="1"/>
    </xf>
    <xf numFmtId="49" fontId="8" fillId="0" borderId="9" xfId="51" applyNumberFormat="1" applyFont="1" applyFill="1" applyBorder="1" applyAlignment="1">
      <alignment horizontal="center" vertical="center" wrapText="1"/>
    </xf>
    <xf numFmtId="2" fontId="8" fillId="0" borderId="3" xfId="55" applyNumberFormat="1" applyFont="1" applyFill="1" applyBorder="1" applyAlignment="1">
      <alignment horizontal="center" vertical="center" wrapText="1"/>
    </xf>
    <xf numFmtId="2" fontId="8" fillId="0" borderId="3" xfId="55" applyNumberFormat="1" applyFont="1" applyFill="1" applyBorder="1" applyAlignment="1">
      <alignment horizontal="center" vertical="center"/>
    </xf>
    <xf numFmtId="49" fontId="8" fillId="0" borderId="8" xfId="51" applyNumberFormat="1" applyFont="1" applyFill="1" applyBorder="1" applyAlignment="1">
      <alignment horizontal="center" vertical="center" wrapText="1"/>
    </xf>
    <xf numFmtId="49" fontId="14" fillId="0" borderId="3" xfId="55" applyNumberFormat="1" applyFont="1" applyFill="1" applyBorder="1" applyAlignment="1">
      <alignment horizontal="center" vertical="center" shrinkToFit="1"/>
    </xf>
    <xf numFmtId="2" fontId="8" fillId="0" borderId="10" xfId="51" applyNumberFormat="1" applyFont="1" applyFill="1" applyBorder="1" applyAlignment="1">
      <alignment horizontal="center" vertical="center" wrapText="1"/>
    </xf>
    <xf numFmtId="49" fontId="8" fillId="0" borderId="7" xfId="51" applyNumberFormat="1" applyFont="1" applyFill="1" applyBorder="1" applyAlignment="1">
      <alignment horizontal="center" vertical="center" wrapText="1"/>
    </xf>
    <xf numFmtId="2" fontId="12" fillId="0" borderId="3" xfId="51" applyNumberFormat="1" applyFont="1" applyFill="1" applyBorder="1" applyAlignment="1">
      <alignment horizontal="center" wrapText="1"/>
    </xf>
    <xf numFmtId="0" fontId="8" fillId="0" borderId="9" xfId="51" applyFont="1" applyFill="1" applyBorder="1" applyAlignment="1">
      <alignment horizontal="left" vertical="center" wrapText="1"/>
    </xf>
    <xf numFmtId="49" fontId="14" fillId="0" borderId="9" xfId="55" applyNumberFormat="1" applyFont="1" applyFill="1" applyBorder="1" applyAlignment="1">
      <alignment horizontal="center" vertical="center" shrinkToFit="1"/>
    </xf>
    <xf numFmtId="2" fontId="8" fillId="0" borderId="3" xfId="51" applyNumberFormat="1" applyFont="1" applyFill="1" applyBorder="1" applyAlignment="1">
      <alignment horizontal="center" wrapText="1"/>
    </xf>
    <xf numFmtId="0" fontId="8" fillId="0" borderId="8" xfId="51" applyFont="1" applyFill="1" applyBorder="1" applyAlignment="1">
      <alignment horizontal="left" vertical="center" wrapText="1"/>
    </xf>
    <xf numFmtId="49" fontId="14" fillId="0" borderId="8" xfId="55" applyNumberFormat="1" applyFont="1" applyFill="1" applyBorder="1" applyAlignment="1">
      <alignment horizontal="center" vertical="center" shrinkToFit="1"/>
    </xf>
    <xf numFmtId="2" fontId="8" fillId="0" borderId="3" xfId="55" applyNumberFormat="1" applyFont="1" applyFill="1" applyBorder="1" applyAlignment="1">
      <alignment horizontal="center" wrapText="1"/>
    </xf>
    <xf numFmtId="0" fontId="8" fillId="0" borderId="7" xfId="51" applyFont="1" applyFill="1" applyBorder="1" applyAlignment="1">
      <alignment horizontal="left" vertical="center" wrapText="1"/>
    </xf>
    <xf numFmtId="49" fontId="14" fillId="0" borderId="7" xfId="55" applyNumberFormat="1" applyFont="1" applyFill="1" applyBorder="1" applyAlignment="1">
      <alignment horizontal="center" vertical="center" shrinkToFit="1"/>
    </xf>
    <xf numFmtId="2" fontId="8" fillId="0" borderId="3" xfId="51" applyNumberFormat="1" applyFont="1" applyFill="1" applyBorder="1" applyAlignment="1">
      <alignment horizontal="center" vertical="center" wrapText="1"/>
    </xf>
    <xf numFmtId="2" fontId="8" fillId="0" borderId="9" xfId="51" applyNumberFormat="1" applyFont="1" applyFill="1" applyBorder="1" applyAlignment="1">
      <alignment horizontal="center" vertical="center" wrapText="1"/>
    </xf>
    <xf numFmtId="2" fontId="8" fillId="0" borderId="8" xfId="51" applyNumberFormat="1" applyFont="1" applyFill="1" applyBorder="1" applyAlignment="1">
      <alignment horizontal="center" vertical="center" wrapText="1"/>
    </xf>
    <xf numFmtId="2" fontId="8" fillId="0" borderId="7" xfId="51" applyNumberFormat="1" applyFont="1" applyFill="1" applyBorder="1" applyAlignment="1">
      <alignment horizontal="center" vertical="center" wrapText="1"/>
    </xf>
    <xf numFmtId="2" fontId="8" fillId="0" borderId="3" xfId="51" applyNumberFormat="1" applyFont="1" applyFill="1" applyBorder="1" applyAlignment="1">
      <alignment horizontal="left" vertical="center" wrapText="1"/>
    </xf>
    <xf numFmtId="1" fontId="8" fillId="0" borderId="3" xfId="51" applyNumberFormat="1" applyFont="1" applyFill="1" applyBorder="1" applyAlignment="1">
      <alignment horizontal="center" vertical="center" wrapText="1"/>
    </xf>
    <xf numFmtId="0" fontId="6" fillId="0" borderId="1" xfId="55" applyFont="1" applyFill="1"/>
    <xf numFmtId="0" fontId="7" fillId="0" borderId="1" xfId="51" applyFont="1" applyFill="1" applyAlignment="1">
      <alignment horizontal="center" wrapText="1"/>
    </xf>
    <xf numFmtId="0" fontId="7" fillId="0" borderId="1" xfId="51" applyFont="1" applyFill="1" applyAlignment="1">
      <alignment wrapText="1"/>
    </xf>
    <xf numFmtId="0" fontId="7" fillId="0" borderId="1" xfId="51" applyFont="1" applyFill="1" applyAlignment="1">
      <alignment wrapText="1"/>
    </xf>
    <xf numFmtId="0" fontId="7" fillId="0" borderId="1" xfId="51" applyFont="1" applyFill="1" applyAlignment="1">
      <alignment horizontal="right" vertical="center" wrapText="1"/>
    </xf>
  </cellXfs>
  <cellStyles count="56">
    <cellStyle name="br" xfId="41"/>
    <cellStyle name="col" xfId="40"/>
    <cellStyle name="style0" xfId="42"/>
    <cellStyle name="td" xfId="43"/>
    <cellStyle name="tr" xfId="39"/>
    <cellStyle name="xl21" xfId="44"/>
    <cellStyle name="xl22" xfId="6"/>
    <cellStyle name="xl23" xfId="45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6"/>
    <cellStyle name="xl34" xfId="14"/>
    <cellStyle name="xl35" xfId="15"/>
    <cellStyle name="xl36" xfId="16"/>
    <cellStyle name="xl37" xfId="35"/>
    <cellStyle name="xl38" xfId="17"/>
    <cellStyle name="xl39" xfId="33"/>
    <cellStyle name="xl40" xfId="36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8"/>
    <cellStyle name="xl54" xfId="34"/>
    <cellStyle name="xl55" xfId="37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2" xfId="50"/>
    <cellStyle name="Обычный 2 2" xfId="51"/>
    <cellStyle name="Обычный 2 3" xfId="55"/>
    <cellStyle name="Обычный 3" xfId="53"/>
    <cellStyle name="Обычный 4" xfId="54"/>
    <cellStyle name="Процентный 2" xfId="5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lkov/&#1052;&#1086;&#1080;%20&#1076;&#1086;&#1082;&#1091;&#1084;&#1077;&#1085;&#1090;&#1099;/&#1054;&#1090;&#1095;&#1077;&#1090;%20&#1079;&#1072;%202016%20&#1075;&#1086;&#1076;/I-II%20&#1082;&#1074;&#1072;&#1088;&#1090;&#1072;&#1083;/&#1054;&#1090;&#1095;&#1077;&#1090;%20&#1052;&#1055;%20&#1047;&#1072;&#1097;&#1080;&#1090;&#1072;%20&#1085;&#1072;&#1089;&#1077;&#1083;&#1077;&#1085;&#1080;&#1103;%20&#1079;&#1072;%20I-II%20&#1082;&#1074;&#1072;&#1088;&#1090;&#1072;&#1083;%20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казатели I квартал"/>
      <sheetName val="Средства в бюджет I квартал"/>
      <sheetName val="Средства по кодам I квартал"/>
      <sheetName val="Средства бюджета I квартал"/>
      <sheetName val="Показатели I-II квартал"/>
      <sheetName val="Средства по кодам I-II квартал"/>
      <sheetName val="Средства бюджета I-II кварт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0">
          <cell r="D40" t="str">
            <v>0520074120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view="pageBreakPreview" zoomScaleNormal="100" zoomScaleSheetLayoutView="100" workbookViewId="0">
      <selection activeCell="B23" sqref="B23:M23"/>
    </sheetView>
  </sheetViews>
  <sheetFormatPr defaultRowHeight="15"/>
  <cols>
    <col min="1" max="1" width="9.140625" style="1"/>
    <col min="2" max="2" width="41" style="1" bestFit="1" customWidth="1"/>
    <col min="3" max="3" width="14" style="1" bestFit="1" customWidth="1"/>
    <col min="4" max="12" width="9.140625" style="1"/>
    <col min="13" max="13" width="18.85546875" style="1" customWidth="1"/>
    <col min="14" max="16384" width="9.140625" style="1"/>
  </cols>
  <sheetData>
    <row r="1" spans="1:13">
      <c r="A1" s="25"/>
      <c r="B1" s="64" t="s">
        <v>70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>
      <c r="A2" s="25"/>
      <c r="B2" s="64" t="s">
        <v>69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>
      <c r="A3" s="25"/>
      <c r="B3" s="24"/>
      <c r="C3" s="24"/>
      <c r="D3" s="24"/>
      <c r="E3" s="24"/>
      <c r="F3" s="25"/>
      <c r="G3" s="24"/>
      <c r="H3" s="25"/>
      <c r="I3" s="24"/>
      <c r="J3" s="24"/>
      <c r="K3" s="26"/>
      <c r="L3" s="26"/>
      <c r="M3" s="26"/>
    </row>
    <row r="4" spans="1:13">
      <c r="A4" s="65" t="s">
        <v>68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13">
      <c r="A5" s="25"/>
      <c r="B5" s="24"/>
      <c r="C5" s="66"/>
      <c r="D5" s="66"/>
      <c r="E5" s="66"/>
      <c r="F5" s="66"/>
      <c r="G5" s="66"/>
      <c r="H5" s="66"/>
      <c r="I5" s="24"/>
      <c r="J5" s="24"/>
      <c r="K5" s="24"/>
      <c r="L5" s="24"/>
      <c r="M5" s="24"/>
    </row>
    <row r="6" spans="1:13">
      <c r="A6" s="60" t="s">
        <v>67</v>
      </c>
      <c r="B6" s="60" t="s">
        <v>66</v>
      </c>
      <c r="C6" s="60" t="s">
        <v>65</v>
      </c>
      <c r="D6" s="60" t="s">
        <v>64</v>
      </c>
      <c r="E6" s="60" t="s">
        <v>63</v>
      </c>
      <c r="F6" s="60"/>
      <c r="G6" s="60"/>
      <c r="H6" s="60" t="s">
        <v>62</v>
      </c>
      <c r="I6" s="60"/>
      <c r="J6" s="60"/>
      <c r="K6" s="60" t="s">
        <v>61</v>
      </c>
      <c r="L6" s="60"/>
      <c r="M6" s="60" t="s">
        <v>60</v>
      </c>
    </row>
    <row r="7" spans="1:13">
      <c r="A7" s="60"/>
      <c r="B7" s="60"/>
      <c r="C7" s="60"/>
      <c r="D7" s="60"/>
      <c r="E7" s="23" t="s">
        <v>59</v>
      </c>
      <c r="F7" s="60" t="s">
        <v>58</v>
      </c>
      <c r="G7" s="60"/>
      <c r="H7" s="62" t="s">
        <v>57</v>
      </c>
      <c r="I7" s="60" t="s">
        <v>56</v>
      </c>
      <c r="J7" s="60"/>
      <c r="K7" s="60" t="s">
        <v>55</v>
      </c>
      <c r="L7" s="60" t="s">
        <v>54</v>
      </c>
      <c r="M7" s="60"/>
    </row>
    <row r="8" spans="1:13">
      <c r="A8" s="60"/>
      <c r="B8" s="60"/>
      <c r="C8" s="60"/>
      <c r="D8" s="60"/>
      <c r="E8" s="23" t="s">
        <v>52</v>
      </c>
      <c r="F8" s="23" t="s">
        <v>53</v>
      </c>
      <c r="G8" s="23" t="s">
        <v>52</v>
      </c>
      <c r="H8" s="63"/>
      <c r="I8" s="23" t="s">
        <v>53</v>
      </c>
      <c r="J8" s="23" t="s">
        <v>52</v>
      </c>
      <c r="K8" s="60"/>
      <c r="L8" s="60"/>
      <c r="M8" s="60"/>
    </row>
    <row r="9" spans="1:13">
      <c r="A9" s="23" t="s">
        <v>51</v>
      </c>
      <c r="B9" s="59" t="s">
        <v>50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45">
      <c r="A10" s="23"/>
      <c r="B10" s="12" t="s">
        <v>49</v>
      </c>
      <c r="C10" s="15" t="s">
        <v>32</v>
      </c>
      <c r="D10" s="11" t="s">
        <v>20</v>
      </c>
      <c r="E10" s="10">
        <v>83.8</v>
      </c>
      <c r="F10" s="10">
        <v>100</v>
      </c>
      <c r="G10" s="10">
        <v>100</v>
      </c>
      <c r="H10" s="10">
        <v>100</v>
      </c>
      <c r="I10" s="10">
        <v>100</v>
      </c>
      <c r="J10" s="10">
        <v>100</v>
      </c>
      <c r="K10" s="10">
        <v>100</v>
      </c>
      <c r="L10" s="10">
        <v>100</v>
      </c>
      <c r="M10" s="9"/>
    </row>
    <row r="11" spans="1:13" ht="31.5">
      <c r="A11" s="23"/>
      <c r="B11" s="14" t="s">
        <v>48</v>
      </c>
      <c r="C11" s="15" t="s">
        <v>32</v>
      </c>
      <c r="D11" s="11" t="s">
        <v>20</v>
      </c>
      <c r="E11" s="10">
        <v>100</v>
      </c>
      <c r="F11" s="10">
        <v>100</v>
      </c>
      <c r="G11" s="10">
        <v>100</v>
      </c>
      <c r="H11" s="10">
        <v>100</v>
      </c>
      <c r="I11" s="10">
        <v>100</v>
      </c>
      <c r="J11" s="10">
        <v>100</v>
      </c>
      <c r="K11" s="10">
        <v>100</v>
      </c>
      <c r="L11" s="10">
        <v>100</v>
      </c>
      <c r="M11" s="9"/>
    </row>
    <row r="12" spans="1:13" ht="45">
      <c r="A12" s="23"/>
      <c r="B12" s="14" t="s">
        <v>47</v>
      </c>
      <c r="C12" s="15" t="s">
        <v>32</v>
      </c>
      <c r="D12" s="11" t="s">
        <v>20</v>
      </c>
      <c r="E12" s="10">
        <v>100</v>
      </c>
      <c r="F12" s="10">
        <v>100</v>
      </c>
      <c r="G12" s="10">
        <v>100</v>
      </c>
      <c r="H12" s="10">
        <v>100</v>
      </c>
      <c r="I12" s="10">
        <v>100</v>
      </c>
      <c r="J12" s="10">
        <v>100</v>
      </c>
      <c r="K12" s="10">
        <v>100</v>
      </c>
      <c r="L12" s="10">
        <v>100</v>
      </c>
      <c r="M12" s="9"/>
    </row>
    <row r="13" spans="1:13" ht="45">
      <c r="A13" s="23"/>
      <c r="B13" s="14" t="s">
        <v>46</v>
      </c>
      <c r="C13" s="11" t="s">
        <v>21</v>
      </c>
      <c r="D13" s="11" t="s">
        <v>20</v>
      </c>
      <c r="E13" s="10">
        <v>10</v>
      </c>
      <c r="F13" s="13">
        <v>10</v>
      </c>
      <c r="G13" s="10">
        <v>10</v>
      </c>
      <c r="H13" s="10">
        <v>10</v>
      </c>
      <c r="I13" s="13">
        <v>10</v>
      </c>
      <c r="J13" s="10">
        <v>10</v>
      </c>
      <c r="K13" s="13">
        <v>10</v>
      </c>
      <c r="L13" s="13">
        <v>10</v>
      </c>
      <c r="M13" s="9"/>
    </row>
    <row r="14" spans="1:13" ht="75">
      <c r="A14" s="23"/>
      <c r="B14" s="14" t="s">
        <v>45</v>
      </c>
      <c r="C14" s="11" t="s">
        <v>21</v>
      </c>
      <c r="D14" s="11" t="s">
        <v>20</v>
      </c>
      <c r="E14" s="10">
        <v>2</v>
      </c>
      <c r="F14" s="10">
        <v>2</v>
      </c>
      <c r="G14" s="10">
        <v>2</v>
      </c>
      <c r="H14" s="10">
        <v>2</v>
      </c>
      <c r="I14" s="10">
        <v>2</v>
      </c>
      <c r="J14" s="10">
        <v>2</v>
      </c>
      <c r="K14" s="10">
        <v>0</v>
      </c>
      <c r="L14" s="10">
        <v>0</v>
      </c>
      <c r="M14" s="9"/>
    </row>
    <row r="15" spans="1:13" ht="60">
      <c r="A15" s="23"/>
      <c r="B15" s="12" t="s">
        <v>22</v>
      </c>
      <c r="C15" s="11" t="s">
        <v>21</v>
      </c>
      <c r="D15" s="11" t="s">
        <v>20</v>
      </c>
      <c r="E15" s="10" t="s">
        <v>20</v>
      </c>
      <c r="F15" s="10" t="s">
        <v>20</v>
      </c>
      <c r="G15" s="10" t="s">
        <v>20</v>
      </c>
      <c r="H15" s="10">
        <v>1</v>
      </c>
      <c r="I15" s="10">
        <v>1</v>
      </c>
      <c r="J15" s="10">
        <v>1</v>
      </c>
      <c r="K15" s="10">
        <v>0</v>
      </c>
      <c r="L15" s="10">
        <v>0</v>
      </c>
      <c r="M15" s="9"/>
    </row>
    <row r="16" spans="1:13" ht="45">
      <c r="A16" s="22"/>
      <c r="B16" s="21" t="s">
        <v>44</v>
      </c>
      <c r="C16" s="20" t="s">
        <v>21</v>
      </c>
      <c r="D16" s="20" t="s">
        <v>20</v>
      </c>
      <c r="E16" s="20" t="s">
        <v>20</v>
      </c>
      <c r="F16" s="19">
        <v>1</v>
      </c>
      <c r="G16" s="20">
        <v>1</v>
      </c>
      <c r="H16" s="20" t="s">
        <v>20</v>
      </c>
      <c r="I16" s="19" t="s">
        <v>20</v>
      </c>
      <c r="J16" s="20" t="s">
        <v>20</v>
      </c>
      <c r="K16" s="19" t="s">
        <v>20</v>
      </c>
      <c r="L16" s="19" t="s">
        <v>20</v>
      </c>
      <c r="M16" s="4"/>
    </row>
    <row r="17" spans="1:13" ht="45.75" customHeight="1">
      <c r="A17" s="60" t="s">
        <v>43</v>
      </c>
      <c r="B17" s="61" t="s">
        <v>42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</row>
    <row r="18" spans="1:13">
      <c r="A18" s="60"/>
      <c r="B18" s="61" t="s">
        <v>41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</row>
    <row r="19" spans="1:13" ht="75">
      <c r="A19" s="17" t="s">
        <v>40</v>
      </c>
      <c r="B19" s="18" t="s">
        <v>39</v>
      </c>
      <c r="C19" s="15" t="s">
        <v>32</v>
      </c>
      <c r="D19" s="10">
        <v>0.16</v>
      </c>
      <c r="E19" s="10">
        <v>83.8</v>
      </c>
      <c r="F19" s="10">
        <v>100</v>
      </c>
      <c r="G19" s="10">
        <v>100</v>
      </c>
      <c r="H19" s="10">
        <v>100</v>
      </c>
      <c r="I19" s="10">
        <v>100</v>
      </c>
      <c r="J19" s="10">
        <v>100</v>
      </c>
      <c r="K19" s="10">
        <v>100</v>
      </c>
      <c r="L19" s="10">
        <v>100</v>
      </c>
      <c r="M19" s="9" t="s">
        <v>38</v>
      </c>
    </row>
    <row r="20" spans="1:13" ht="45">
      <c r="A20" s="17" t="s">
        <v>37</v>
      </c>
      <c r="B20" s="16" t="s">
        <v>36</v>
      </c>
      <c r="C20" s="15" t="s">
        <v>32</v>
      </c>
      <c r="D20" s="10">
        <v>0.16</v>
      </c>
      <c r="E20" s="10">
        <v>100</v>
      </c>
      <c r="F20" s="10">
        <v>100</v>
      </c>
      <c r="G20" s="10">
        <v>100</v>
      </c>
      <c r="H20" s="10">
        <v>100</v>
      </c>
      <c r="I20" s="10">
        <v>100</v>
      </c>
      <c r="J20" s="10">
        <v>100</v>
      </c>
      <c r="K20" s="10">
        <v>100</v>
      </c>
      <c r="L20" s="10">
        <v>100</v>
      </c>
      <c r="M20" s="9" t="s">
        <v>35</v>
      </c>
    </row>
    <row r="21" spans="1:13" ht="60">
      <c r="A21" s="17" t="s">
        <v>34</v>
      </c>
      <c r="B21" s="16" t="s">
        <v>33</v>
      </c>
      <c r="C21" s="15" t="s">
        <v>32</v>
      </c>
      <c r="D21" s="10">
        <v>0.16</v>
      </c>
      <c r="E21" s="10">
        <v>100</v>
      </c>
      <c r="F21" s="10">
        <v>100</v>
      </c>
      <c r="G21" s="10">
        <v>100</v>
      </c>
      <c r="H21" s="10">
        <v>100</v>
      </c>
      <c r="I21" s="10">
        <v>100</v>
      </c>
      <c r="J21" s="10">
        <v>100</v>
      </c>
      <c r="K21" s="10">
        <v>100</v>
      </c>
      <c r="L21" s="10">
        <v>100</v>
      </c>
      <c r="M21" s="9" t="s">
        <v>31</v>
      </c>
    </row>
    <row r="22" spans="1:13">
      <c r="A22" s="60" t="s">
        <v>30</v>
      </c>
      <c r="B22" s="61" t="s">
        <v>29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</row>
    <row r="23" spans="1:13">
      <c r="A23" s="60"/>
      <c r="B23" s="61" t="s">
        <v>28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</row>
    <row r="24" spans="1:13" ht="30">
      <c r="A24" s="11" t="s">
        <v>27</v>
      </c>
      <c r="B24" s="14" t="s">
        <v>26</v>
      </c>
      <c r="C24" s="11" t="s">
        <v>21</v>
      </c>
      <c r="D24" s="10">
        <v>0.16</v>
      </c>
      <c r="E24" s="10">
        <v>10</v>
      </c>
      <c r="F24" s="13">
        <v>10</v>
      </c>
      <c r="G24" s="10">
        <v>10</v>
      </c>
      <c r="H24" s="10">
        <v>10</v>
      </c>
      <c r="I24" s="13">
        <v>10</v>
      </c>
      <c r="J24" s="10">
        <v>10</v>
      </c>
      <c r="K24" s="13">
        <v>10</v>
      </c>
      <c r="L24" s="13">
        <v>10</v>
      </c>
      <c r="M24" s="9"/>
    </row>
    <row r="25" spans="1:13" ht="60">
      <c r="A25" s="11" t="s">
        <v>25</v>
      </c>
      <c r="B25" s="12" t="s">
        <v>24</v>
      </c>
      <c r="C25" s="11" t="s">
        <v>21</v>
      </c>
      <c r="D25" s="10">
        <v>0.16</v>
      </c>
      <c r="E25" s="10">
        <v>2</v>
      </c>
      <c r="F25" s="10">
        <v>2</v>
      </c>
      <c r="G25" s="10">
        <v>2</v>
      </c>
      <c r="H25" s="10">
        <v>2</v>
      </c>
      <c r="I25" s="10">
        <v>2</v>
      </c>
      <c r="J25" s="10">
        <v>2</v>
      </c>
      <c r="K25" s="10">
        <v>0</v>
      </c>
      <c r="L25" s="10">
        <v>0</v>
      </c>
      <c r="M25" s="9"/>
    </row>
    <row r="26" spans="1:13" ht="60">
      <c r="A26" s="11" t="s">
        <v>23</v>
      </c>
      <c r="B26" s="12" t="s">
        <v>22</v>
      </c>
      <c r="C26" s="11" t="s">
        <v>21</v>
      </c>
      <c r="D26" s="11">
        <v>0.2</v>
      </c>
      <c r="E26" s="10" t="s">
        <v>20</v>
      </c>
      <c r="F26" s="10" t="s">
        <v>20</v>
      </c>
      <c r="G26" s="10" t="s">
        <v>20</v>
      </c>
      <c r="H26" s="10">
        <v>1</v>
      </c>
      <c r="I26" s="10">
        <v>1</v>
      </c>
      <c r="J26" s="10">
        <v>1</v>
      </c>
      <c r="K26" s="10">
        <v>0</v>
      </c>
      <c r="L26" s="10">
        <v>0</v>
      </c>
      <c r="M26" s="9"/>
    </row>
    <row r="27" spans="1:13">
      <c r="A27" s="6"/>
      <c r="B27" s="8"/>
      <c r="C27" s="6"/>
      <c r="D27" s="7"/>
      <c r="E27" s="6"/>
      <c r="F27" s="5"/>
      <c r="G27" s="6"/>
      <c r="H27" s="6"/>
      <c r="I27" s="5"/>
      <c r="J27" s="6"/>
      <c r="K27" s="5"/>
      <c r="L27" s="5"/>
      <c r="M27" s="4"/>
    </row>
    <row r="28" spans="1:13">
      <c r="A28" s="3"/>
      <c r="B28" s="57" t="s">
        <v>19</v>
      </c>
      <c r="C28" s="57"/>
      <c r="D28" s="57"/>
      <c r="E28" s="2"/>
      <c r="F28" s="3"/>
      <c r="G28" s="2"/>
      <c r="H28" s="3"/>
      <c r="I28" s="58" t="s">
        <v>18</v>
      </c>
      <c r="J28" s="58"/>
      <c r="K28" s="58"/>
      <c r="L28" s="58"/>
      <c r="M28" s="2"/>
    </row>
  </sheetData>
  <mergeCells count="26">
    <mergeCell ref="B1:M1"/>
    <mergeCell ref="B2:M2"/>
    <mergeCell ref="A4:M4"/>
    <mergeCell ref="C5:H5"/>
    <mergeCell ref="A6:A8"/>
    <mergeCell ref="B6:B8"/>
    <mergeCell ref="C6:C8"/>
    <mergeCell ref="D6:D8"/>
    <mergeCell ref="E6:G6"/>
    <mergeCell ref="H6:J6"/>
    <mergeCell ref="K6:L6"/>
    <mergeCell ref="M6:M8"/>
    <mergeCell ref="F7:G7"/>
    <mergeCell ref="H7:H8"/>
    <mergeCell ref="I7:J7"/>
    <mergeCell ref="K7:K8"/>
    <mergeCell ref="L7:L8"/>
    <mergeCell ref="B28:D28"/>
    <mergeCell ref="I28:L28"/>
    <mergeCell ref="B9:M9"/>
    <mergeCell ref="A17:A18"/>
    <mergeCell ref="B17:M17"/>
    <mergeCell ref="B18:M18"/>
    <mergeCell ref="A22:A23"/>
    <mergeCell ref="B22:M22"/>
    <mergeCell ref="B23:M2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0"/>
  <sheetViews>
    <sheetView zoomScaleNormal="100" zoomScaleSheetLayoutView="100" workbookViewId="0">
      <selection activeCell="H21" sqref="H21"/>
    </sheetView>
  </sheetViews>
  <sheetFormatPr defaultRowHeight="15"/>
  <cols>
    <col min="1" max="1" width="17.140625" style="27" customWidth="1"/>
    <col min="2" max="2" width="52.7109375" style="27" customWidth="1"/>
    <col min="3" max="3" width="29.28515625" style="27" bestFit="1" customWidth="1"/>
    <col min="4" max="10" width="15.42578125" style="27" bestFit="1" customWidth="1"/>
    <col min="11" max="11" width="14" style="27" customWidth="1"/>
    <col min="12" max="16384" width="9.140625" style="27"/>
  </cols>
  <sheetData>
    <row r="1" spans="1:11" ht="15.75">
      <c r="A1" s="29"/>
      <c r="B1" s="28"/>
      <c r="C1" s="28"/>
      <c r="D1" s="28"/>
      <c r="E1" s="28"/>
      <c r="F1" s="28"/>
      <c r="G1" s="29"/>
      <c r="H1" s="29"/>
      <c r="I1" s="38"/>
      <c r="J1" s="38"/>
      <c r="K1" s="38"/>
    </row>
    <row r="2" spans="1:11" ht="15.75">
      <c r="A2" s="71" t="s">
        <v>90</v>
      </c>
      <c r="B2" s="71"/>
      <c r="C2" s="71"/>
      <c r="D2" s="71"/>
      <c r="E2" s="71"/>
      <c r="F2" s="71"/>
      <c r="G2" s="71"/>
      <c r="H2" s="71"/>
      <c r="I2" s="71"/>
      <c r="J2" s="71"/>
      <c r="K2" s="39"/>
    </row>
    <row r="3" spans="1:11" ht="15.75">
      <c r="A3" s="29"/>
      <c r="B3" s="28"/>
      <c r="C3" s="28"/>
      <c r="D3" s="28"/>
      <c r="E3" s="28"/>
      <c r="F3" s="28"/>
      <c r="G3" s="29"/>
      <c r="H3" s="29"/>
      <c r="I3" s="38"/>
      <c r="J3" s="38"/>
      <c r="K3" s="37"/>
    </row>
    <row r="4" spans="1:11" ht="15.75">
      <c r="A4" s="67" t="s">
        <v>89</v>
      </c>
      <c r="B4" s="67" t="s">
        <v>88</v>
      </c>
      <c r="C4" s="67" t="s">
        <v>87</v>
      </c>
      <c r="D4" s="67" t="s">
        <v>86</v>
      </c>
      <c r="E4" s="67"/>
      <c r="F4" s="72" t="s">
        <v>62</v>
      </c>
      <c r="G4" s="73"/>
      <c r="H4" s="74"/>
      <c r="I4" s="67" t="s">
        <v>61</v>
      </c>
      <c r="J4" s="67"/>
      <c r="K4" s="67" t="s">
        <v>85</v>
      </c>
    </row>
    <row r="5" spans="1:11" ht="15.75">
      <c r="A5" s="67"/>
      <c r="B5" s="67"/>
      <c r="C5" s="67"/>
      <c r="D5" s="67"/>
      <c r="E5" s="67"/>
      <c r="F5" s="68" t="s">
        <v>84</v>
      </c>
      <c r="G5" s="67" t="s">
        <v>83</v>
      </c>
      <c r="H5" s="67"/>
      <c r="I5" s="67"/>
      <c r="J5" s="67"/>
      <c r="K5" s="67"/>
    </row>
    <row r="6" spans="1:11" ht="15.75">
      <c r="A6" s="67"/>
      <c r="B6" s="67"/>
      <c r="C6" s="67"/>
      <c r="D6" s="15" t="s">
        <v>53</v>
      </c>
      <c r="E6" s="15" t="s">
        <v>52</v>
      </c>
      <c r="F6" s="70"/>
      <c r="G6" s="15" t="s">
        <v>53</v>
      </c>
      <c r="H6" s="15" t="s">
        <v>52</v>
      </c>
      <c r="I6" s="15" t="s">
        <v>55</v>
      </c>
      <c r="J6" s="15" t="s">
        <v>54</v>
      </c>
      <c r="K6" s="67"/>
    </row>
    <row r="7" spans="1:11" ht="15.75">
      <c r="A7" s="67" t="s">
        <v>82</v>
      </c>
      <c r="B7" s="67" t="s">
        <v>81</v>
      </c>
      <c r="C7" s="16" t="s">
        <v>77</v>
      </c>
      <c r="D7" s="36">
        <f t="shared" ref="D7:J7" si="0">D9+D10+D11+D12+D13</f>
        <v>20730095.18</v>
      </c>
      <c r="E7" s="36">
        <f t="shared" si="0"/>
        <v>19838887.229999997</v>
      </c>
      <c r="F7" s="36">
        <f t="shared" si="0"/>
        <v>24455068</v>
      </c>
      <c r="G7" s="36">
        <f t="shared" si="0"/>
        <v>24455068</v>
      </c>
      <c r="H7" s="36">
        <f t="shared" si="0"/>
        <v>22615766.710000001</v>
      </c>
      <c r="I7" s="36">
        <f t="shared" si="0"/>
        <v>21669797</v>
      </c>
      <c r="J7" s="36">
        <f t="shared" si="0"/>
        <v>21669797</v>
      </c>
      <c r="K7" s="16"/>
    </row>
    <row r="8" spans="1:11" ht="15.75">
      <c r="A8" s="67"/>
      <c r="B8" s="67"/>
      <c r="C8" s="16" t="s">
        <v>76</v>
      </c>
      <c r="D8" s="34"/>
      <c r="E8" s="34"/>
      <c r="F8" s="33"/>
      <c r="G8" s="33"/>
      <c r="H8" s="33"/>
      <c r="I8" s="33"/>
      <c r="J8" s="33"/>
      <c r="K8" s="16"/>
    </row>
    <row r="9" spans="1:11" ht="15.75">
      <c r="A9" s="67"/>
      <c r="B9" s="67"/>
      <c r="C9" s="16" t="s">
        <v>75</v>
      </c>
      <c r="D9" s="34">
        <v>0</v>
      </c>
      <c r="E9" s="34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5"/>
    </row>
    <row r="10" spans="1:11" ht="15.75">
      <c r="A10" s="67"/>
      <c r="B10" s="67"/>
      <c r="C10" s="16" t="s">
        <v>74</v>
      </c>
      <c r="D10" s="34">
        <f t="shared" ref="D10:J10" si="1">D24</f>
        <v>208200</v>
      </c>
      <c r="E10" s="34">
        <f t="shared" si="1"/>
        <v>200981</v>
      </c>
      <c r="F10" s="34">
        <f t="shared" si="1"/>
        <v>208200</v>
      </c>
      <c r="G10" s="34">
        <f t="shared" si="1"/>
        <v>208200</v>
      </c>
      <c r="H10" s="34">
        <f t="shared" si="1"/>
        <v>167285.07999999999</v>
      </c>
      <c r="I10" s="34">
        <f t="shared" si="1"/>
        <v>0</v>
      </c>
      <c r="J10" s="34">
        <f t="shared" si="1"/>
        <v>0</v>
      </c>
      <c r="K10" s="32"/>
    </row>
    <row r="11" spans="1:11" ht="15.75">
      <c r="A11" s="67"/>
      <c r="B11" s="67"/>
      <c r="C11" s="16" t="s">
        <v>73</v>
      </c>
      <c r="D11" s="34">
        <v>0</v>
      </c>
      <c r="E11" s="34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2"/>
    </row>
    <row r="12" spans="1:11" ht="15.75">
      <c r="A12" s="67"/>
      <c r="B12" s="67"/>
      <c r="C12" s="16" t="s">
        <v>72</v>
      </c>
      <c r="D12" s="34">
        <f t="shared" ref="D12:J12" si="2">D19+D26</f>
        <v>20521895.18</v>
      </c>
      <c r="E12" s="34">
        <f t="shared" si="2"/>
        <v>19637906.229999997</v>
      </c>
      <c r="F12" s="34">
        <f t="shared" si="2"/>
        <v>24246868</v>
      </c>
      <c r="G12" s="34">
        <f t="shared" si="2"/>
        <v>24246868</v>
      </c>
      <c r="H12" s="34">
        <f t="shared" si="2"/>
        <v>22448481.630000003</v>
      </c>
      <c r="I12" s="34">
        <f t="shared" si="2"/>
        <v>21669797</v>
      </c>
      <c r="J12" s="34">
        <f t="shared" si="2"/>
        <v>21669797</v>
      </c>
      <c r="K12" s="32"/>
    </row>
    <row r="13" spans="1:11" ht="15.75">
      <c r="A13" s="67"/>
      <c r="B13" s="67"/>
      <c r="C13" s="16" t="s">
        <v>71</v>
      </c>
      <c r="D13" s="34">
        <v>0</v>
      </c>
      <c r="E13" s="34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2"/>
    </row>
    <row r="14" spans="1:11" ht="15.75">
      <c r="A14" s="67" t="s">
        <v>79</v>
      </c>
      <c r="B14" s="68" t="s">
        <v>80</v>
      </c>
      <c r="C14" s="16" t="s">
        <v>77</v>
      </c>
      <c r="D14" s="34">
        <f t="shared" ref="D14:J14" si="3">D16+D17+D18+D19+D20</f>
        <v>20446895.18</v>
      </c>
      <c r="E14" s="34">
        <f t="shared" si="3"/>
        <v>19563115.229999997</v>
      </c>
      <c r="F14" s="34">
        <f t="shared" si="3"/>
        <v>22654597</v>
      </c>
      <c r="G14" s="34">
        <f t="shared" si="3"/>
        <v>22654597</v>
      </c>
      <c r="H14" s="34">
        <f t="shared" si="3"/>
        <v>20860298.630000003</v>
      </c>
      <c r="I14" s="34">
        <f t="shared" si="3"/>
        <v>21594797</v>
      </c>
      <c r="J14" s="34">
        <f t="shared" si="3"/>
        <v>21594797</v>
      </c>
      <c r="K14" s="32"/>
    </row>
    <row r="15" spans="1:11" ht="15.75">
      <c r="A15" s="67"/>
      <c r="B15" s="69"/>
      <c r="C15" s="16" t="s">
        <v>76</v>
      </c>
      <c r="D15" s="34"/>
      <c r="E15" s="34"/>
      <c r="F15" s="33"/>
      <c r="G15" s="33"/>
      <c r="H15" s="33"/>
      <c r="I15" s="33"/>
      <c r="J15" s="33"/>
      <c r="K15" s="32"/>
    </row>
    <row r="16" spans="1:11" ht="15.75">
      <c r="A16" s="67"/>
      <c r="B16" s="69"/>
      <c r="C16" s="16" t="s">
        <v>75</v>
      </c>
      <c r="D16" s="34">
        <v>0</v>
      </c>
      <c r="E16" s="34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2"/>
    </row>
    <row r="17" spans="1:11" ht="15.75">
      <c r="A17" s="67"/>
      <c r="B17" s="69"/>
      <c r="C17" s="16" t="s">
        <v>74</v>
      </c>
      <c r="D17" s="34">
        <v>0</v>
      </c>
      <c r="E17" s="34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2"/>
    </row>
    <row r="18" spans="1:11" ht="15.75">
      <c r="A18" s="67"/>
      <c r="B18" s="69"/>
      <c r="C18" s="16" t="s">
        <v>73</v>
      </c>
      <c r="D18" s="34">
        <v>0</v>
      </c>
      <c r="E18" s="34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2"/>
    </row>
    <row r="19" spans="1:11" ht="15.75">
      <c r="A19" s="67"/>
      <c r="B19" s="69"/>
      <c r="C19" s="16" t="s">
        <v>72</v>
      </c>
      <c r="D19" s="33">
        <f>'Средства по кодам I-V квартал'!H13</f>
        <v>20446895.18</v>
      </c>
      <c r="E19" s="33">
        <f>'Средства по кодам I-V квартал'!I13</f>
        <v>19563115.229999997</v>
      </c>
      <c r="F19" s="33">
        <f>'Средства по кодам I-V квартал'!J13</f>
        <v>22654597</v>
      </c>
      <c r="G19" s="33">
        <f>'Средства по кодам I-V квартал'!K13</f>
        <v>22654597</v>
      </c>
      <c r="H19" s="33">
        <f>'Средства по кодам I-V квартал'!L13</f>
        <v>20860298.630000003</v>
      </c>
      <c r="I19" s="33">
        <f>'Средства по кодам I-V квартал'!M13</f>
        <v>21594797</v>
      </c>
      <c r="J19" s="33">
        <f>'Средства по кодам I-V квартал'!N13</f>
        <v>21594797</v>
      </c>
      <c r="K19" s="32"/>
    </row>
    <row r="20" spans="1:11" ht="15.75">
      <c r="A20" s="67"/>
      <c r="B20" s="70"/>
      <c r="C20" s="16" t="s">
        <v>71</v>
      </c>
      <c r="D20" s="34">
        <v>0</v>
      </c>
      <c r="E20" s="34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2"/>
    </row>
    <row r="21" spans="1:11" ht="15.75">
      <c r="A21" s="67" t="s">
        <v>79</v>
      </c>
      <c r="B21" s="68" t="s">
        <v>78</v>
      </c>
      <c r="C21" s="16" t="s">
        <v>77</v>
      </c>
      <c r="D21" s="34">
        <f t="shared" ref="D21:J21" si="4">D23+D24+D25+D26+D27</f>
        <v>283200</v>
      </c>
      <c r="E21" s="34">
        <f t="shared" si="4"/>
        <v>275772</v>
      </c>
      <c r="F21" s="34">
        <f t="shared" si="4"/>
        <v>1800471</v>
      </c>
      <c r="G21" s="34">
        <f t="shared" si="4"/>
        <v>1800471</v>
      </c>
      <c r="H21" s="34">
        <f t="shared" si="4"/>
        <v>1755468.08</v>
      </c>
      <c r="I21" s="34">
        <f t="shared" si="4"/>
        <v>75000</v>
      </c>
      <c r="J21" s="34">
        <f t="shared" si="4"/>
        <v>75000</v>
      </c>
      <c r="K21" s="32"/>
    </row>
    <row r="22" spans="1:11" ht="15.75">
      <c r="A22" s="67"/>
      <c r="B22" s="69"/>
      <c r="C22" s="16" t="s">
        <v>76</v>
      </c>
      <c r="D22" s="34"/>
      <c r="E22" s="34"/>
      <c r="F22" s="33"/>
      <c r="G22" s="33"/>
      <c r="H22" s="33"/>
      <c r="I22" s="33"/>
      <c r="J22" s="33"/>
      <c r="K22" s="32"/>
    </row>
    <row r="23" spans="1:11" ht="15.75">
      <c r="A23" s="67"/>
      <c r="B23" s="69"/>
      <c r="C23" s="16" t="s">
        <v>75</v>
      </c>
      <c r="D23" s="34">
        <v>0</v>
      </c>
      <c r="E23" s="34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2"/>
    </row>
    <row r="24" spans="1:11" ht="15.75">
      <c r="A24" s="67"/>
      <c r="B24" s="69"/>
      <c r="C24" s="16" t="s">
        <v>74</v>
      </c>
      <c r="D24" s="34">
        <f>'Средства по кодам I-V квартал'!H36</f>
        <v>208200</v>
      </c>
      <c r="E24" s="34">
        <f>'Средства по кодам I-V квартал'!I36</f>
        <v>200981</v>
      </c>
      <c r="F24" s="34">
        <f>'Средства по кодам I-V квартал'!J36</f>
        <v>208200</v>
      </c>
      <c r="G24" s="34">
        <f>'Средства по кодам I-V квартал'!K36</f>
        <v>208200</v>
      </c>
      <c r="H24" s="34">
        <f>'Средства по кодам I-V квартал'!L36</f>
        <v>167285.07999999999</v>
      </c>
      <c r="I24" s="34">
        <f>'Средства по кодам I-V квартал'!M36</f>
        <v>0</v>
      </c>
      <c r="J24" s="34">
        <f>'Средства по кодам I-V квартал'!N36</f>
        <v>0</v>
      </c>
      <c r="K24" s="32"/>
    </row>
    <row r="25" spans="1:11" ht="15.75">
      <c r="A25" s="67"/>
      <c r="B25" s="69"/>
      <c r="C25" s="16" t="s">
        <v>73</v>
      </c>
      <c r="D25" s="34">
        <v>0</v>
      </c>
      <c r="E25" s="34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2"/>
    </row>
    <row r="26" spans="1:11" ht="15.75">
      <c r="A26" s="67"/>
      <c r="B26" s="69"/>
      <c r="C26" s="16" t="s">
        <v>72</v>
      </c>
      <c r="D26" s="33">
        <f>'Средства по кодам I-V квартал'!H32+'Средства по кодам I-V квартал'!H35+'Средства по кодам I-V квартал'!H41</f>
        <v>75000</v>
      </c>
      <c r="E26" s="33">
        <f>'Средства по кодам I-V квартал'!I32+'Средства по кодам I-V квартал'!I35+'Средства по кодам I-V квартал'!I41</f>
        <v>74791</v>
      </c>
      <c r="F26" s="33">
        <f>'Средства по кодам I-V квартал'!J32+'Средства по кодам I-V квартал'!J35+'Средства по кодам I-V квартал'!J41</f>
        <v>1592271</v>
      </c>
      <c r="G26" s="33">
        <f>'Средства по кодам I-V квартал'!K32+'Средства по кодам I-V квартал'!K35+'Средства по кодам I-V квартал'!K41</f>
        <v>1592271</v>
      </c>
      <c r="H26" s="33">
        <f>'Средства по кодам I-V квартал'!L32+'Средства по кодам I-V квартал'!L35+'Средства по кодам I-V квартал'!L41</f>
        <v>1588183</v>
      </c>
      <c r="I26" s="33">
        <f>'Средства по кодам I-V квартал'!M32+'Средства по кодам I-V квартал'!M35+'Средства по кодам I-V квартал'!M41</f>
        <v>75000</v>
      </c>
      <c r="J26" s="33">
        <f>'Средства по кодам I-V квартал'!N32+'Средства по кодам I-V квартал'!N35+'Средства по кодам I-V квартал'!N41</f>
        <v>75000</v>
      </c>
      <c r="K26" s="33"/>
    </row>
    <row r="27" spans="1:11" ht="15.75">
      <c r="A27" s="67"/>
      <c r="B27" s="70"/>
      <c r="C27" s="16" t="s">
        <v>71</v>
      </c>
      <c r="D27" s="34">
        <v>0</v>
      </c>
      <c r="E27" s="34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2"/>
    </row>
    <row r="28" spans="1:11" ht="15.75">
      <c r="A28" s="29"/>
      <c r="B28" s="28"/>
      <c r="C28" s="28"/>
      <c r="D28" s="30"/>
      <c r="E28" s="30"/>
      <c r="F28" s="30"/>
      <c r="G28" s="31"/>
      <c r="H28" s="31"/>
      <c r="I28" s="30"/>
      <c r="J28" s="30"/>
      <c r="K28" s="30"/>
    </row>
    <row r="29" spans="1:11" ht="15.75">
      <c r="A29" s="29"/>
      <c r="B29" s="57" t="s">
        <v>19</v>
      </c>
      <c r="C29" s="57"/>
      <c r="D29" s="57"/>
      <c r="E29" s="2"/>
      <c r="F29" s="2"/>
      <c r="G29" s="3"/>
      <c r="H29" s="3"/>
      <c r="I29" s="58" t="s">
        <v>18</v>
      </c>
      <c r="J29" s="58"/>
      <c r="K29" s="58"/>
    </row>
    <row r="30" spans="1:11" ht="15.75">
      <c r="A30" s="28"/>
      <c r="B30" s="28"/>
      <c r="C30" s="28"/>
      <c r="D30" s="30"/>
      <c r="E30" s="30"/>
      <c r="F30" s="30"/>
      <c r="G30" s="29"/>
      <c r="H30" s="29"/>
      <c r="I30" s="28"/>
      <c r="J30" s="28"/>
      <c r="K30" s="28"/>
    </row>
  </sheetData>
  <mergeCells count="18">
    <mergeCell ref="A2:J2"/>
    <mergeCell ref="A4:A6"/>
    <mergeCell ref="B4:B6"/>
    <mergeCell ref="C4:C6"/>
    <mergeCell ref="D4:E5"/>
    <mergeCell ref="F4:H4"/>
    <mergeCell ref="I4:J5"/>
    <mergeCell ref="A21:A27"/>
    <mergeCell ref="B21:B27"/>
    <mergeCell ref="B29:D29"/>
    <mergeCell ref="I29:K29"/>
    <mergeCell ref="K4:K6"/>
    <mergeCell ref="F5:F6"/>
    <mergeCell ref="G5:H5"/>
    <mergeCell ref="A7:A13"/>
    <mergeCell ref="B7:B13"/>
    <mergeCell ref="A14:A20"/>
    <mergeCell ref="B14:B20"/>
  </mergeCells>
  <pageMargins left="0.7" right="0.7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6"/>
  <sheetViews>
    <sheetView tabSelected="1" view="pageBreakPreview" zoomScaleNormal="100" zoomScaleSheetLayoutView="100" workbookViewId="0">
      <selection activeCell="D10" sqref="D10"/>
    </sheetView>
  </sheetViews>
  <sheetFormatPr defaultRowHeight="15"/>
  <cols>
    <col min="1" max="1" width="29.28515625" style="90" customWidth="1"/>
    <col min="2" max="2" width="44.42578125" style="90" bestFit="1" customWidth="1"/>
    <col min="3" max="3" width="42.5703125" style="90" customWidth="1"/>
    <col min="4" max="5" width="9.140625" style="90"/>
    <col min="6" max="6" width="14.28515625" style="90" customWidth="1"/>
    <col min="7" max="7" width="9.140625" style="90"/>
    <col min="8" max="14" width="15.42578125" style="90" bestFit="1" customWidth="1"/>
    <col min="15" max="15" width="13.28515625" style="90" bestFit="1" customWidth="1"/>
    <col min="16" max="16384" width="9.140625" style="90"/>
  </cols>
  <sheetData>
    <row r="1" spans="1:15" ht="60.75" customHeight="1">
      <c r="A1" s="89" t="s">
        <v>121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 ht="15.75">
      <c r="A2" s="91"/>
      <c r="B2" s="91"/>
      <c r="C2" s="91"/>
      <c r="D2" s="91"/>
      <c r="E2" s="91"/>
      <c r="F2" s="91"/>
      <c r="G2" s="91"/>
      <c r="H2" s="92"/>
      <c r="I2" s="92"/>
      <c r="J2" s="92"/>
      <c r="K2" s="91"/>
      <c r="L2" s="91"/>
      <c r="M2" s="91"/>
      <c r="N2" s="91"/>
      <c r="O2" s="91"/>
    </row>
    <row r="3" spans="1:15" ht="15.75">
      <c r="A3" s="92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3" t="s">
        <v>120</v>
      </c>
    </row>
    <row r="4" spans="1:15" ht="15.75">
      <c r="A4" s="81" t="s">
        <v>119</v>
      </c>
      <c r="B4" s="77" t="s">
        <v>118</v>
      </c>
      <c r="C4" s="81" t="s">
        <v>117</v>
      </c>
      <c r="D4" s="81" t="s">
        <v>116</v>
      </c>
      <c r="E4" s="81"/>
      <c r="F4" s="81"/>
      <c r="G4" s="81"/>
      <c r="H4" s="81" t="s">
        <v>115</v>
      </c>
      <c r="I4" s="81"/>
      <c r="J4" s="81"/>
      <c r="K4" s="81"/>
      <c r="L4" s="81"/>
      <c r="M4" s="81"/>
      <c r="N4" s="81"/>
      <c r="O4" s="77" t="s">
        <v>114</v>
      </c>
    </row>
    <row r="5" spans="1:15" ht="15.75">
      <c r="A5" s="81"/>
      <c r="B5" s="78"/>
      <c r="C5" s="81"/>
      <c r="D5" s="81" t="s">
        <v>113</v>
      </c>
      <c r="E5" s="81" t="s">
        <v>112</v>
      </c>
      <c r="F5" s="81" t="s">
        <v>111</v>
      </c>
      <c r="G5" s="81" t="s">
        <v>110</v>
      </c>
      <c r="H5" s="81" t="s">
        <v>109</v>
      </c>
      <c r="I5" s="81"/>
      <c r="J5" s="82" t="s">
        <v>62</v>
      </c>
      <c r="K5" s="83"/>
      <c r="L5" s="84"/>
      <c r="M5" s="85" t="s">
        <v>61</v>
      </c>
      <c r="N5" s="86"/>
      <c r="O5" s="78"/>
    </row>
    <row r="6" spans="1:15" ht="15.75">
      <c r="A6" s="81"/>
      <c r="B6" s="78"/>
      <c r="C6" s="81"/>
      <c r="D6" s="81"/>
      <c r="E6" s="81"/>
      <c r="F6" s="81"/>
      <c r="G6" s="81"/>
      <c r="H6" s="81"/>
      <c r="I6" s="81"/>
      <c r="J6" s="77" t="s">
        <v>84</v>
      </c>
      <c r="K6" s="82" t="s">
        <v>108</v>
      </c>
      <c r="L6" s="84"/>
      <c r="M6" s="87"/>
      <c r="N6" s="88"/>
      <c r="O6" s="78"/>
    </row>
    <row r="7" spans="1:15" ht="15.75">
      <c r="A7" s="81"/>
      <c r="B7" s="80"/>
      <c r="C7" s="81"/>
      <c r="D7" s="81"/>
      <c r="E7" s="81"/>
      <c r="F7" s="81"/>
      <c r="G7" s="81"/>
      <c r="H7" s="55" t="s">
        <v>53</v>
      </c>
      <c r="I7" s="55" t="s">
        <v>52</v>
      </c>
      <c r="J7" s="80"/>
      <c r="K7" s="55" t="s">
        <v>53</v>
      </c>
      <c r="L7" s="55" t="s">
        <v>52</v>
      </c>
      <c r="M7" s="54" t="s">
        <v>55</v>
      </c>
      <c r="N7" s="55" t="s">
        <v>54</v>
      </c>
      <c r="O7" s="80"/>
    </row>
    <row r="8" spans="1:15" ht="15.75">
      <c r="A8" s="77" t="s">
        <v>82</v>
      </c>
      <c r="B8" s="77" t="s">
        <v>107</v>
      </c>
      <c r="C8" s="41" t="s">
        <v>106</v>
      </c>
      <c r="D8" s="43" t="s">
        <v>93</v>
      </c>
      <c r="E8" s="43" t="s">
        <v>93</v>
      </c>
      <c r="F8" s="43" t="s">
        <v>2</v>
      </c>
      <c r="G8" s="43" t="s">
        <v>93</v>
      </c>
      <c r="H8" s="33">
        <f t="shared" ref="H8:L8" si="0">H11+H27</f>
        <v>20730095.18</v>
      </c>
      <c r="I8" s="33">
        <f t="shared" si="0"/>
        <v>19838887.23</v>
      </c>
      <c r="J8" s="33">
        <f t="shared" si="0"/>
        <v>24455068</v>
      </c>
      <c r="K8" s="33">
        <f t="shared" si="0"/>
        <v>24455068</v>
      </c>
      <c r="L8" s="33">
        <f t="shared" si="0"/>
        <v>22615766.710000001</v>
      </c>
      <c r="M8" s="33">
        <f>M11+M27</f>
        <v>21669797</v>
      </c>
      <c r="N8" s="33">
        <f>N11+N27</f>
        <v>21669797</v>
      </c>
      <c r="O8" s="52"/>
    </row>
    <row r="9" spans="1:15" ht="15.75">
      <c r="A9" s="78"/>
      <c r="B9" s="78"/>
      <c r="C9" s="41" t="s">
        <v>92</v>
      </c>
      <c r="D9" s="43"/>
      <c r="E9" s="43"/>
      <c r="F9" s="43"/>
      <c r="G9" s="55"/>
      <c r="H9" s="46"/>
      <c r="I9" s="46"/>
      <c r="J9" s="46"/>
      <c r="K9" s="46"/>
      <c r="L9" s="53"/>
      <c r="M9" s="46"/>
      <c r="N9" s="46"/>
      <c r="O9" s="52"/>
    </row>
    <row r="10" spans="1:15" ht="15.75">
      <c r="A10" s="78"/>
      <c r="B10" s="78"/>
      <c r="C10" s="41" t="s">
        <v>91</v>
      </c>
      <c r="D10" s="43" t="s">
        <v>0</v>
      </c>
      <c r="E10" s="43" t="s">
        <v>93</v>
      </c>
      <c r="F10" s="43" t="s">
        <v>2</v>
      </c>
      <c r="G10" s="43" t="s">
        <v>93</v>
      </c>
      <c r="H10" s="33">
        <f t="shared" ref="H10:N10" si="1">H13+H29</f>
        <v>20730095.18</v>
      </c>
      <c r="I10" s="33">
        <f t="shared" si="1"/>
        <v>19838887.229999997</v>
      </c>
      <c r="J10" s="33">
        <f t="shared" si="1"/>
        <v>24455068</v>
      </c>
      <c r="K10" s="33">
        <f t="shared" si="1"/>
        <v>24455068</v>
      </c>
      <c r="L10" s="33">
        <f t="shared" si="1"/>
        <v>22615766.710000001</v>
      </c>
      <c r="M10" s="33">
        <f t="shared" si="1"/>
        <v>21669797</v>
      </c>
      <c r="N10" s="33">
        <f t="shared" si="1"/>
        <v>21669797</v>
      </c>
      <c r="O10" s="52"/>
    </row>
    <row r="11" spans="1:15" ht="15.75">
      <c r="A11" s="79" t="s">
        <v>79</v>
      </c>
      <c r="B11" s="77" t="s">
        <v>80</v>
      </c>
      <c r="C11" s="44" t="s">
        <v>94</v>
      </c>
      <c r="D11" s="43" t="s">
        <v>0</v>
      </c>
      <c r="E11" s="43" t="s">
        <v>1</v>
      </c>
      <c r="F11" s="43" t="s">
        <v>3</v>
      </c>
      <c r="G11" s="42" t="s">
        <v>93</v>
      </c>
      <c r="H11" s="33">
        <f t="shared" ref="H11:J11" si="2">H14+H19</f>
        <v>20446895.18</v>
      </c>
      <c r="I11" s="33">
        <f t="shared" si="2"/>
        <v>19563115.23</v>
      </c>
      <c r="J11" s="33">
        <f t="shared" si="2"/>
        <v>22654597</v>
      </c>
      <c r="K11" s="33">
        <f>K14+K19</f>
        <v>22654597</v>
      </c>
      <c r="L11" s="33">
        <f>L14+L19</f>
        <v>20860298.629999999</v>
      </c>
      <c r="M11" s="33">
        <f>M14+M19</f>
        <v>21594797</v>
      </c>
      <c r="N11" s="33">
        <f>N14+N19</f>
        <v>21594797</v>
      </c>
      <c r="O11" s="49"/>
    </row>
    <row r="12" spans="1:15" ht="15.75">
      <c r="A12" s="79"/>
      <c r="B12" s="78"/>
      <c r="C12" s="44" t="s">
        <v>92</v>
      </c>
      <c r="D12" s="51"/>
      <c r="E12" s="51"/>
      <c r="F12" s="51"/>
      <c r="G12" s="50"/>
      <c r="H12" s="46"/>
      <c r="I12" s="46"/>
      <c r="J12" s="46"/>
      <c r="K12" s="46"/>
      <c r="L12" s="46"/>
      <c r="M12" s="46"/>
      <c r="N12" s="46"/>
      <c r="O12" s="49"/>
    </row>
    <row r="13" spans="1:15" ht="35.25" customHeight="1">
      <c r="A13" s="79"/>
      <c r="B13" s="80"/>
      <c r="C13" s="44" t="s">
        <v>91</v>
      </c>
      <c r="D13" s="43" t="s">
        <v>0</v>
      </c>
      <c r="E13" s="43" t="s">
        <v>1</v>
      </c>
      <c r="F13" s="43" t="s">
        <v>3</v>
      </c>
      <c r="G13" s="42" t="s">
        <v>93</v>
      </c>
      <c r="H13" s="33">
        <f t="shared" ref="H13:N13" si="3">H16+H17+H21+H22+H23+H24+H25+H18+H26</f>
        <v>20446895.18</v>
      </c>
      <c r="I13" s="33">
        <f t="shared" si="3"/>
        <v>19563115.229999997</v>
      </c>
      <c r="J13" s="33">
        <f t="shared" si="3"/>
        <v>22654597</v>
      </c>
      <c r="K13" s="33">
        <f t="shared" si="3"/>
        <v>22654597</v>
      </c>
      <c r="L13" s="33">
        <f t="shared" si="3"/>
        <v>20860298.630000003</v>
      </c>
      <c r="M13" s="33">
        <f t="shared" si="3"/>
        <v>21594797</v>
      </c>
      <c r="N13" s="33">
        <f t="shared" si="3"/>
        <v>21594797</v>
      </c>
      <c r="O13" s="49"/>
    </row>
    <row r="14" spans="1:15" ht="15.75" customHeight="1">
      <c r="A14" s="77" t="s">
        <v>102</v>
      </c>
      <c r="B14" s="77" t="s">
        <v>105</v>
      </c>
      <c r="C14" s="44" t="s">
        <v>94</v>
      </c>
      <c r="D14" s="43" t="s">
        <v>93</v>
      </c>
      <c r="E14" s="43" t="s">
        <v>93</v>
      </c>
      <c r="F14" s="43" t="s">
        <v>4</v>
      </c>
      <c r="G14" s="42" t="s">
        <v>93</v>
      </c>
      <c r="H14" s="94">
        <f t="shared" ref="H14:N14" si="4">H16+H17+H18</f>
        <v>8867618.1799999997</v>
      </c>
      <c r="I14" s="94">
        <f t="shared" si="4"/>
        <v>8091285.9100000001</v>
      </c>
      <c r="J14" s="94">
        <f t="shared" si="4"/>
        <v>9790878.0199999996</v>
      </c>
      <c r="K14" s="94">
        <f t="shared" si="4"/>
        <v>9790878.0199999996</v>
      </c>
      <c r="L14" s="94">
        <f t="shared" si="4"/>
        <v>8168533.6900000004</v>
      </c>
      <c r="M14" s="94">
        <f t="shared" si="4"/>
        <v>8875979</v>
      </c>
      <c r="N14" s="94">
        <f t="shared" si="4"/>
        <v>8875979</v>
      </c>
      <c r="O14" s="49"/>
    </row>
    <row r="15" spans="1:15" ht="15.75">
      <c r="A15" s="78"/>
      <c r="B15" s="78"/>
      <c r="C15" s="44" t="s">
        <v>92</v>
      </c>
      <c r="D15" s="51"/>
      <c r="E15" s="51"/>
      <c r="F15" s="51"/>
      <c r="G15" s="50"/>
      <c r="H15" s="95"/>
      <c r="I15" s="95"/>
      <c r="J15" s="95"/>
      <c r="K15" s="95"/>
      <c r="L15" s="95"/>
      <c r="M15" s="95"/>
      <c r="N15" s="95"/>
      <c r="O15" s="49"/>
    </row>
    <row r="16" spans="1:15" ht="15.75">
      <c r="A16" s="78"/>
      <c r="B16" s="78"/>
      <c r="C16" s="77" t="s">
        <v>91</v>
      </c>
      <c r="D16" s="96" t="s">
        <v>0</v>
      </c>
      <c r="E16" s="96" t="s">
        <v>1</v>
      </c>
      <c r="F16" s="96" t="s">
        <v>4</v>
      </c>
      <c r="G16" s="42" t="s">
        <v>5</v>
      </c>
      <c r="H16" s="97">
        <v>8865218.1799999997</v>
      </c>
      <c r="I16" s="98">
        <v>8091285.9100000001</v>
      </c>
      <c r="J16" s="98">
        <v>9738478.0199999996</v>
      </c>
      <c r="K16" s="97">
        <v>9738478.0199999996</v>
      </c>
      <c r="L16" s="97">
        <v>8117783.6900000004</v>
      </c>
      <c r="M16" s="33">
        <v>8873579</v>
      </c>
      <c r="N16" s="33">
        <v>8873579</v>
      </c>
      <c r="O16" s="49"/>
    </row>
    <row r="17" spans="1:15" ht="15.75">
      <c r="A17" s="80"/>
      <c r="B17" s="78"/>
      <c r="C17" s="78"/>
      <c r="D17" s="99"/>
      <c r="E17" s="99"/>
      <c r="F17" s="99"/>
      <c r="G17" s="100" t="s">
        <v>6</v>
      </c>
      <c r="H17" s="97">
        <v>2400</v>
      </c>
      <c r="I17" s="98">
        <v>0</v>
      </c>
      <c r="J17" s="98">
        <v>2400</v>
      </c>
      <c r="K17" s="97">
        <v>2400</v>
      </c>
      <c r="L17" s="97">
        <v>750</v>
      </c>
      <c r="M17" s="101">
        <v>2400</v>
      </c>
      <c r="N17" s="33">
        <v>2400</v>
      </c>
      <c r="O17" s="49"/>
    </row>
    <row r="18" spans="1:15" ht="15.75">
      <c r="A18" s="45"/>
      <c r="B18" s="80"/>
      <c r="C18" s="80"/>
      <c r="D18" s="102"/>
      <c r="E18" s="102"/>
      <c r="F18" s="102"/>
      <c r="G18" s="100" t="s">
        <v>7</v>
      </c>
      <c r="H18" s="97">
        <v>0</v>
      </c>
      <c r="I18" s="98">
        <v>0</v>
      </c>
      <c r="J18" s="98">
        <v>50000</v>
      </c>
      <c r="K18" s="97">
        <v>50000</v>
      </c>
      <c r="L18" s="97">
        <v>50000</v>
      </c>
      <c r="M18" s="101">
        <v>0</v>
      </c>
      <c r="N18" s="33">
        <v>0</v>
      </c>
      <c r="O18" s="49"/>
    </row>
    <row r="19" spans="1:15" ht="15.75">
      <c r="A19" s="77" t="s">
        <v>100</v>
      </c>
      <c r="B19" s="77" t="s">
        <v>104</v>
      </c>
      <c r="C19" s="44" t="s">
        <v>94</v>
      </c>
      <c r="D19" s="43" t="s">
        <v>93</v>
      </c>
      <c r="E19" s="43" t="s">
        <v>93</v>
      </c>
      <c r="F19" s="43" t="s">
        <v>8</v>
      </c>
      <c r="G19" s="42" t="s">
        <v>93</v>
      </c>
      <c r="H19" s="33">
        <f>H21+H22+H23+H24+H25+H26</f>
        <v>11579277</v>
      </c>
      <c r="I19" s="33">
        <f t="shared" ref="I19:N19" si="5">I21+I22+I23+I24+I25+I26</f>
        <v>11471829.32</v>
      </c>
      <c r="J19" s="33">
        <f t="shared" si="5"/>
        <v>12863718.979999999</v>
      </c>
      <c r="K19" s="33">
        <f t="shared" si="5"/>
        <v>12863718.979999999</v>
      </c>
      <c r="L19" s="33">
        <f t="shared" si="5"/>
        <v>12691764.939999999</v>
      </c>
      <c r="M19" s="33">
        <f t="shared" si="5"/>
        <v>12718818</v>
      </c>
      <c r="N19" s="33">
        <f t="shared" si="5"/>
        <v>12718818</v>
      </c>
      <c r="O19" s="49"/>
    </row>
    <row r="20" spans="1:15" ht="15.75">
      <c r="A20" s="78"/>
      <c r="B20" s="78"/>
      <c r="C20" s="44" t="s">
        <v>92</v>
      </c>
      <c r="D20" s="48"/>
      <c r="E20" s="48"/>
      <c r="F20" s="48"/>
      <c r="G20" s="47"/>
      <c r="H20" s="46"/>
      <c r="I20" s="46"/>
      <c r="J20" s="46"/>
      <c r="K20" s="46"/>
      <c r="L20" s="103"/>
      <c r="M20" s="46"/>
      <c r="N20" s="46"/>
      <c r="O20" s="41"/>
    </row>
    <row r="21" spans="1:15" ht="15.75">
      <c r="A21" s="78"/>
      <c r="B21" s="78"/>
      <c r="C21" s="104" t="s">
        <v>91</v>
      </c>
      <c r="D21" s="105" t="s">
        <v>0</v>
      </c>
      <c r="E21" s="105" t="s">
        <v>1</v>
      </c>
      <c r="F21" s="105" t="s">
        <v>103</v>
      </c>
      <c r="G21" s="100" t="s">
        <v>9</v>
      </c>
      <c r="H21" s="98">
        <v>7502025</v>
      </c>
      <c r="I21" s="33">
        <v>7502025</v>
      </c>
      <c r="J21" s="33">
        <v>8593173.0399999991</v>
      </c>
      <c r="K21" s="98">
        <v>8593173.0399999991</v>
      </c>
      <c r="L21" s="106">
        <v>8593173.0399999991</v>
      </c>
      <c r="M21" s="101">
        <v>8523158</v>
      </c>
      <c r="N21" s="33">
        <v>8523158</v>
      </c>
      <c r="O21" s="56"/>
    </row>
    <row r="22" spans="1:15" ht="15.75">
      <c r="A22" s="78"/>
      <c r="B22" s="78"/>
      <c r="C22" s="107"/>
      <c r="D22" s="108"/>
      <c r="E22" s="108"/>
      <c r="F22" s="108"/>
      <c r="G22" s="100" t="s">
        <v>10</v>
      </c>
      <c r="H22" s="98">
        <v>75600</v>
      </c>
      <c r="I22" s="98">
        <v>66701.75</v>
      </c>
      <c r="J22" s="98">
        <v>1732.5</v>
      </c>
      <c r="K22" s="98">
        <v>1732.5</v>
      </c>
      <c r="L22" s="109">
        <v>1732.5</v>
      </c>
      <c r="M22" s="101">
        <v>95600</v>
      </c>
      <c r="N22" s="33">
        <v>95600</v>
      </c>
      <c r="O22" s="41"/>
    </row>
    <row r="23" spans="1:15" ht="15.75">
      <c r="A23" s="78"/>
      <c r="B23" s="78"/>
      <c r="C23" s="107"/>
      <c r="D23" s="108"/>
      <c r="E23" s="108"/>
      <c r="F23" s="108"/>
      <c r="G23" s="100" t="s">
        <v>11</v>
      </c>
      <c r="H23" s="98">
        <v>2285612</v>
      </c>
      <c r="I23" s="98">
        <v>2280742.9900000002</v>
      </c>
      <c r="J23" s="98">
        <v>2709447.44</v>
      </c>
      <c r="K23" s="98">
        <v>2709447.44</v>
      </c>
      <c r="L23" s="109">
        <v>2705169.5</v>
      </c>
      <c r="M23" s="101">
        <v>2573994</v>
      </c>
      <c r="N23" s="33">
        <v>2573994</v>
      </c>
      <c r="O23" s="41"/>
    </row>
    <row r="24" spans="1:15" ht="15.75">
      <c r="A24" s="78"/>
      <c r="B24" s="78"/>
      <c r="C24" s="107"/>
      <c r="D24" s="108"/>
      <c r="E24" s="108"/>
      <c r="F24" s="108"/>
      <c r="G24" s="100" t="s">
        <v>5</v>
      </c>
      <c r="H24" s="98">
        <v>1711040</v>
      </c>
      <c r="I24" s="33">
        <v>1620048.52</v>
      </c>
      <c r="J24" s="33">
        <v>1556066</v>
      </c>
      <c r="K24" s="98">
        <v>1556066</v>
      </c>
      <c r="L24" s="106">
        <v>1389668.33</v>
      </c>
      <c r="M24" s="101">
        <v>1524066</v>
      </c>
      <c r="N24" s="33">
        <v>1524066</v>
      </c>
      <c r="O24" s="41"/>
    </row>
    <row r="25" spans="1:15" ht="15.75">
      <c r="A25" s="78"/>
      <c r="B25" s="78"/>
      <c r="C25" s="107"/>
      <c r="D25" s="108"/>
      <c r="E25" s="108"/>
      <c r="F25" s="108"/>
      <c r="G25" s="100" t="s">
        <v>6</v>
      </c>
      <c r="H25" s="98">
        <v>5000</v>
      </c>
      <c r="I25" s="98">
        <v>2311.06</v>
      </c>
      <c r="J25" s="98">
        <v>200</v>
      </c>
      <c r="K25" s="98">
        <v>200</v>
      </c>
      <c r="L25" s="109">
        <v>0</v>
      </c>
      <c r="M25" s="101">
        <v>0</v>
      </c>
      <c r="N25" s="33">
        <v>0</v>
      </c>
      <c r="O25" s="41"/>
    </row>
    <row r="26" spans="1:15" ht="15.75">
      <c r="A26" s="45"/>
      <c r="B26" s="45"/>
      <c r="C26" s="110"/>
      <c r="D26" s="111"/>
      <c r="E26" s="111"/>
      <c r="F26" s="111"/>
      <c r="G26" s="100" t="s">
        <v>7</v>
      </c>
      <c r="H26" s="98">
        <v>0</v>
      </c>
      <c r="I26" s="98">
        <v>0</v>
      </c>
      <c r="J26" s="98">
        <v>3100</v>
      </c>
      <c r="K26" s="98">
        <v>3100</v>
      </c>
      <c r="L26" s="109">
        <v>2021.57</v>
      </c>
      <c r="M26" s="101">
        <v>2000</v>
      </c>
      <c r="N26" s="33">
        <v>2000</v>
      </c>
      <c r="O26" s="41"/>
    </row>
    <row r="27" spans="1:15" ht="15.75">
      <c r="A27" s="75" t="s">
        <v>79</v>
      </c>
      <c r="B27" s="77" t="s">
        <v>78</v>
      </c>
      <c r="C27" s="44" t="s">
        <v>94</v>
      </c>
      <c r="D27" s="43" t="s">
        <v>93</v>
      </c>
      <c r="E27" s="43" t="s">
        <v>93</v>
      </c>
      <c r="F27" s="43" t="s">
        <v>13</v>
      </c>
      <c r="G27" s="42" t="s">
        <v>93</v>
      </c>
      <c r="H27" s="33">
        <f>H29</f>
        <v>283200</v>
      </c>
      <c r="I27" s="33">
        <f t="shared" ref="I27:N27" si="6">I29</f>
        <v>275772</v>
      </c>
      <c r="J27" s="33">
        <f t="shared" si="6"/>
        <v>1800471</v>
      </c>
      <c r="K27" s="33">
        <f t="shared" si="6"/>
        <v>1800471</v>
      </c>
      <c r="L27" s="33">
        <f t="shared" si="6"/>
        <v>1755468.08</v>
      </c>
      <c r="M27" s="33">
        <f t="shared" si="6"/>
        <v>75000</v>
      </c>
      <c r="N27" s="33">
        <f t="shared" si="6"/>
        <v>75000</v>
      </c>
      <c r="O27" s="41"/>
    </row>
    <row r="28" spans="1:15" ht="15.75">
      <c r="A28" s="76"/>
      <c r="B28" s="78"/>
      <c r="C28" s="44" t="s">
        <v>92</v>
      </c>
      <c r="D28" s="48"/>
      <c r="E28" s="48"/>
      <c r="F28" s="48"/>
      <c r="G28" s="47"/>
      <c r="H28" s="46"/>
      <c r="I28" s="46"/>
      <c r="J28" s="46"/>
      <c r="K28" s="46"/>
      <c r="L28" s="46"/>
      <c r="M28" s="46"/>
      <c r="N28" s="46"/>
      <c r="O28" s="41"/>
    </row>
    <row r="29" spans="1:15" ht="15.75">
      <c r="A29" s="76"/>
      <c r="B29" s="78"/>
      <c r="C29" s="44" t="s">
        <v>91</v>
      </c>
      <c r="D29" s="43" t="s">
        <v>0</v>
      </c>
      <c r="E29" s="43" t="s">
        <v>93</v>
      </c>
      <c r="F29" s="43" t="s">
        <v>13</v>
      </c>
      <c r="G29" s="42" t="s">
        <v>93</v>
      </c>
      <c r="H29" s="33">
        <f>H30+H33+H36+H39</f>
        <v>283200</v>
      </c>
      <c r="I29" s="33">
        <f t="shared" ref="I29:N29" si="7">I30+I33+I36+I39</f>
        <v>275772</v>
      </c>
      <c r="J29" s="33">
        <f t="shared" si="7"/>
        <v>1800471</v>
      </c>
      <c r="K29" s="33">
        <f t="shared" si="7"/>
        <v>1800471</v>
      </c>
      <c r="L29" s="33">
        <f t="shared" si="7"/>
        <v>1755468.08</v>
      </c>
      <c r="M29" s="33">
        <f t="shared" si="7"/>
        <v>75000</v>
      </c>
      <c r="N29" s="33">
        <f t="shared" si="7"/>
        <v>75000</v>
      </c>
      <c r="O29" s="41"/>
    </row>
    <row r="30" spans="1:15" ht="15.75">
      <c r="A30" s="81" t="s">
        <v>102</v>
      </c>
      <c r="B30" s="77" t="s">
        <v>101</v>
      </c>
      <c r="C30" s="44" t="s">
        <v>94</v>
      </c>
      <c r="D30" s="43" t="s">
        <v>93</v>
      </c>
      <c r="E30" s="43" t="s">
        <v>93</v>
      </c>
      <c r="F30" s="43" t="s">
        <v>14</v>
      </c>
      <c r="G30" s="42" t="s">
        <v>93</v>
      </c>
      <c r="H30" s="33">
        <f t="shared" ref="H30:N30" si="8">H32</f>
        <v>75000</v>
      </c>
      <c r="I30" s="33">
        <f t="shared" si="8"/>
        <v>74791</v>
      </c>
      <c r="J30" s="33">
        <f t="shared" si="8"/>
        <v>75000</v>
      </c>
      <c r="K30" s="33">
        <f t="shared" si="8"/>
        <v>75000</v>
      </c>
      <c r="L30" s="33">
        <f t="shared" si="8"/>
        <v>75000</v>
      </c>
      <c r="M30" s="33">
        <f t="shared" si="8"/>
        <v>75000</v>
      </c>
      <c r="N30" s="33">
        <f t="shared" si="8"/>
        <v>75000</v>
      </c>
      <c r="O30" s="41"/>
    </row>
    <row r="31" spans="1:15" ht="15.75">
      <c r="A31" s="79"/>
      <c r="B31" s="78"/>
      <c r="C31" s="44" t="s">
        <v>92</v>
      </c>
      <c r="D31" s="48"/>
      <c r="E31" s="48"/>
      <c r="F31" s="48"/>
      <c r="G31" s="47"/>
      <c r="H31" s="46"/>
      <c r="I31" s="46"/>
      <c r="J31" s="46"/>
      <c r="K31" s="46"/>
      <c r="L31" s="46"/>
      <c r="M31" s="46"/>
      <c r="N31" s="46"/>
      <c r="O31" s="41"/>
    </row>
    <row r="32" spans="1:15" ht="15.75">
      <c r="A32" s="79"/>
      <c r="B32" s="80"/>
      <c r="C32" s="44" t="s">
        <v>91</v>
      </c>
      <c r="D32" s="43" t="s">
        <v>0</v>
      </c>
      <c r="E32" s="43" t="s">
        <v>12</v>
      </c>
      <c r="F32" s="43" t="s">
        <v>14</v>
      </c>
      <c r="G32" s="42" t="s">
        <v>5</v>
      </c>
      <c r="H32" s="97">
        <v>75000</v>
      </c>
      <c r="I32" s="97">
        <v>74791</v>
      </c>
      <c r="J32" s="97">
        <v>75000</v>
      </c>
      <c r="K32" s="97">
        <v>75000</v>
      </c>
      <c r="L32" s="97">
        <v>75000</v>
      </c>
      <c r="M32" s="101">
        <v>75000</v>
      </c>
      <c r="N32" s="33">
        <v>75000</v>
      </c>
      <c r="O32" s="41"/>
    </row>
    <row r="33" spans="1:15" ht="15.75">
      <c r="A33" s="112" t="s">
        <v>100</v>
      </c>
      <c r="B33" s="113" t="s">
        <v>99</v>
      </c>
      <c r="C33" s="44" t="s">
        <v>94</v>
      </c>
      <c r="D33" s="43" t="s">
        <v>93</v>
      </c>
      <c r="E33" s="43" t="s">
        <v>93</v>
      </c>
      <c r="F33" s="43" t="s">
        <v>17</v>
      </c>
      <c r="G33" s="42" t="s">
        <v>93</v>
      </c>
      <c r="H33" s="33">
        <f>H35</f>
        <v>0</v>
      </c>
      <c r="I33" s="33">
        <f t="shared" ref="I33:N33" si="9">I35</f>
        <v>0</v>
      </c>
      <c r="J33" s="33">
        <f t="shared" si="9"/>
        <v>1502697</v>
      </c>
      <c r="K33" s="33">
        <f t="shared" si="9"/>
        <v>1502697</v>
      </c>
      <c r="L33" s="33">
        <f t="shared" si="9"/>
        <v>1502697</v>
      </c>
      <c r="M33" s="33">
        <f t="shared" si="9"/>
        <v>0</v>
      </c>
      <c r="N33" s="33">
        <f t="shared" si="9"/>
        <v>0</v>
      </c>
      <c r="O33" s="55"/>
    </row>
    <row r="34" spans="1:15" ht="15.75">
      <c r="A34" s="112"/>
      <c r="B34" s="114"/>
      <c r="C34" s="44" t="s">
        <v>92</v>
      </c>
      <c r="D34" s="48"/>
      <c r="E34" s="48"/>
      <c r="F34" s="48"/>
      <c r="G34" s="47"/>
      <c r="H34" s="46"/>
      <c r="I34" s="46"/>
      <c r="J34" s="46"/>
      <c r="K34" s="46"/>
      <c r="L34" s="46"/>
      <c r="M34" s="46"/>
      <c r="N34" s="46"/>
      <c r="O34" s="40"/>
    </row>
    <row r="35" spans="1:15" ht="31.5" customHeight="1">
      <c r="A35" s="112"/>
      <c r="B35" s="115"/>
      <c r="C35" s="116" t="s">
        <v>91</v>
      </c>
      <c r="D35" s="43" t="s">
        <v>0</v>
      </c>
      <c r="E35" s="117">
        <v>1102</v>
      </c>
      <c r="F35" s="43" t="s">
        <v>17</v>
      </c>
      <c r="G35" s="117">
        <v>622</v>
      </c>
      <c r="H35" s="33">
        <v>0</v>
      </c>
      <c r="I35" s="33">
        <v>0</v>
      </c>
      <c r="J35" s="33">
        <v>1502697</v>
      </c>
      <c r="K35" s="33">
        <v>1502697</v>
      </c>
      <c r="L35" s="33">
        <v>1502697</v>
      </c>
      <c r="M35" s="33">
        <v>0</v>
      </c>
      <c r="N35" s="33">
        <v>0</v>
      </c>
      <c r="O35" s="33"/>
    </row>
    <row r="36" spans="1:15" ht="15.75">
      <c r="A36" s="112" t="s">
        <v>98</v>
      </c>
      <c r="B36" s="113" t="s">
        <v>97</v>
      </c>
      <c r="C36" s="44" t="s">
        <v>94</v>
      </c>
      <c r="D36" s="43" t="s">
        <v>93</v>
      </c>
      <c r="E36" s="43" t="s">
        <v>93</v>
      </c>
      <c r="F36" s="43" t="s">
        <v>15</v>
      </c>
      <c r="G36" s="42" t="s">
        <v>93</v>
      </c>
      <c r="H36" s="33">
        <f t="shared" ref="H36:N36" si="10">H38</f>
        <v>208200</v>
      </c>
      <c r="I36" s="33">
        <f t="shared" si="10"/>
        <v>200981</v>
      </c>
      <c r="J36" s="33">
        <f t="shared" si="10"/>
        <v>208200</v>
      </c>
      <c r="K36" s="33">
        <f t="shared" si="10"/>
        <v>208200</v>
      </c>
      <c r="L36" s="33">
        <f t="shared" si="10"/>
        <v>167285.07999999999</v>
      </c>
      <c r="M36" s="33">
        <f t="shared" si="10"/>
        <v>0</v>
      </c>
      <c r="N36" s="33">
        <f t="shared" si="10"/>
        <v>0</v>
      </c>
      <c r="O36" s="55"/>
    </row>
    <row r="37" spans="1:15" ht="15.75">
      <c r="A37" s="112"/>
      <c r="B37" s="114"/>
      <c r="C37" s="44" t="s">
        <v>92</v>
      </c>
      <c r="D37" s="48"/>
      <c r="E37" s="48"/>
      <c r="F37" s="48"/>
      <c r="G37" s="47"/>
      <c r="H37" s="46"/>
      <c r="I37" s="46"/>
      <c r="J37" s="46"/>
      <c r="K37" s="46"/>
      <c r="L37" s="46"/>
      <c r="M37" s="46"/>
      <c r="N37" s="46"/>
      <c r="O37" s="40"/>
    </row>
    <row r="38" spans="1:15" ht="31.5" customHeight="1">
      <c r="A38" s="112"/>
      <c r="B38" s="115"/>
      <c r="C38" s="116" t="s">
        <v>91</v>
      </c>
      <c r="D38" s="43" t="s">
        <v>0</v>
      </c>
      <c r="E38" s="117">
        <v>314</v>
      </c>
      <c r="F38" s="117" t="str">
        <f>'[1]Средства бюджета I-II квартал'!D40</f>
        <v>0520074120</v>
      </c>
      <c r="G38" s="117">
        <v>0</v>
      </c>
      <c r="H38" s="33">
        <v>208200</v>
      </c>
      <c r="I38" s="33">
        <v>200981</v>
      </c>
      <c r="J38" s="33">
        <v>208200</v>
      </c>
      <c r="K38" s="33">
        <v>208200</v>
      </c>
      <c r="L38" s="33">
        <v>167285.07999999999</v>
      </c>
      <c r="M38" s="33">
        <v>0</v>
      </c>
      <c r="N38" s="33">
        <v>0</v>
      </c>
      <c r="O38" s="33"/>
    </row>
    <row r="39" spans="1:15" ht="15.75">
      <c r="A39" s="112" t="s">
        <v>96</v>
      </c>
      <c r="B39" s="113" t="s">
        <v>95</v>
      </c>
      <c r="C39" s="44" t="s">
        <v>94</v>
      </c>
      <c r="D39" s="43" t="s">
        <v>93</v>
      </c>
      <c r="E39" s="43" t="s">
        <v>93</v>
      </c>
      <c r="F39" s="43" t="s">
        <v>16</v>
      </c>
      <c r="G39" s="42" t="s">
        <v>93</v>
      </c>
      <c r="H39" s="33">
        <f>H41</f>
        <v>0</v>
      </c>
      <c r="I39" s="33">
        <f t="shared" ref="I39:N39" si="11">I41</f>
        <v>0</v>
      </c>
      <c r="J39" s="33">
        <f t="shared" si="11"/>
        <v>14574</v>
      </c>
      <c r="K39" s="33">
        <f t="shared" si="11"/>
        <v>14574</v>
      </c>
      <c r="L39" s="33">
        <f t="shared" si="11"/>
        <v>10486</v>
      </c>
      <c r="M39" s="33">
        <f t="shared" si="11"/>
        <v>0</v>
      </c>
      <c r="N39" s="33">
        <f t="shared" si="11"/>
        <v>0</v>
      </c>
      <c r="O39" s="55"/>
    </row>
    <row r="40" spans="1:15" ht="15.75">
      <c r="A40" s="112"/>
      <c r="B40" s="114"/>
      <c r="C40" s="44" t="s">
        <v>92</v>
      </c>
      <c r="D40" s="48"/>
      <c r="E40" s="48"/>
      <c r="F40" s="48"/>
      <c r="G40" s="47"/>
      <c r="H40" s="46"/>
      <c r="I40" s="46"/>
      <c r="J40" s="46"/>
      <c r="K40" s="46"/>
      <c r="L40" s="46"/>
      <c r="M40" s="46"/>
      <c r="N40" s="46"/>
      <c r="O40" s="40"/>
    </row>
    <row r="41" spans="1:15" ht="31.5" customHeight="1">
      <c r="A41" s="112"/>
      <c r="B41" s="115"/>
      <c r="C41" s="116" t="s">
        <v>91</v>
      </c>
      <c r="D41" s="43" t="s">
        <v>0</v>
      </c>
      <c r="E41" s="117">
        <v>314</v>
      </c>
      <c r="F41" s="117" t="s">
        <v>16</v>
      </c>
      <c r="G41" s="117">
        <v>240</v>
      </c>
      <c r="H41" s="33">
        <v>0</v>
      </c>
      <c r="I41" s="33">
        <v>0</v>
      </c>
      <c r="J41" s="33">
        <v>14574</v>
      </c>
      <c r="K41" s="33">
        <v>14574</v>
      </c>
      <c r="L41" s="33">
        <v>10486</v>
      </c>
      <c r="M41" s="33">
        <v>0</v>
      </c>
      <c r="N41" s="33">
        <v>0</v>
      </c>
      <c r="O41" s="33"/>
    </row>
    <row r="42" spans="1:15">
      <c r="A42" s="118"/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</row>
    <row r="43" spans="1:15">
      <c r="A43" s="119"/>
      <c r="B43" s="120" t="s">
        <v>19</v>
      </c>
      <c r="C43" s="120"/>
      <c r="D43" s="120"/>
      <c r="E43" s="121"/>
      <c r="F43" s="119"/>
      <c r="G43" s="121"/>
      <c r="H43" s="119"/>
      <c r="I43" s="122" t="s">
        <v>18</v>
      </c>
      <c r="J43" s="122"/>
      <c r="K43" s="122"/>
      <c r="L43" s="122"/>
      <c r="M43" s="121"/>
      <c r="N43" s="118"/>
      <c r="O43" s="118"/>
    </row>
    <row r="44" spans="1:15">
      <c r="A44" s="118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</row>
    <row r="45" spans="1:15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</row>
    <row r="46" spans="1:15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</row>
  </sheetData>
  <mergeCells count="44">
    <mergeCell ref="A1:O1"/>
    <mergeCell ref="A4:A7"/>
    <mergeCell ref="B4:B7"/>
    <mergeCell ref="C4:C7"/>
    <mergeCell ref="D4:G4"/>
    <mergeCell ref="H4:N4"/>
    <mergeCell ref="O4:O7"/>
    <mergeCell ref="D5:D7"/>
    <mergeCell ref="E5:E7"/>
    <mergeCell ref="F5:F7"/>
    <mergeCell ref="G5:G7"/>
    <mergeCell ref="H5:I6"/>
    <mergeCell ref="J5:L5"/>
    <mergeCell ref="M5:N6"/>
    <mergeCell ref="J6:J7"/>
    <mergeCell ref="K6:L6"/>
    <mergeCell ref="A27:A29"/>
    <mergeCell ref="B27:B29"/>
    <mergeCell ref="A19:A25"/>
    <mergeCell ref="B19:B25"/>
    <mergeCell ref="A8:A10"/>
    <mergeCell ref="B8:B10"/>
    <mergeCell ref="A11:A13"/>
    <mergeCell ref="B11:B13"/>
    <mergeCell ref="A14:A17"/>
    <mergeCell ref="B43:D43"/>
    <mergeCell ref="I43:L43"/>
    <mergeCell ref="A36:A38"/>
    <mergeCell ref="A30:A32"/>
    <mergeCell ref="B30:B32"/>
    <mergeCell ref="B36:B38"/>
    <mergeCell ref="A39:A41"/>
    <mergeCell ref="B39:B41"/>
    <mergeCell ref="A33:A35"/>
    <mergeCell ref="B33:B35"/>
    <mergeCell ref="E21:E26"/>
    <mergeCell ref="F21:F26"/>
    <mergeCell ref="B14:B18"/>
    <mergeCell ref="C16:C18"/>
    <mergeCell ref="D16:D18"/>
    <mergeCell ref="E16:E18"/>
    <mergeCell ref="F16:F18"/>
    <mergeCell ref="C21:C26"/>
    <mergeCell ref="D21:D26"/>
  </mergeCells>
  <pageMargins left="0.7" right="0.7" top="0.75" bottom="0.75" header="0.3" footer="0.3"/>
  <pageSetup paperSize="9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C2C8CE6-0BA2-4CAE-A294-FB14EFF7B4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Показатели I-IV квартал</vt:lpstr>
      <vt:lpstr>Средства бюджета I-IV квартал</vt:lpstr>
      <vt:lpstr>Средства по кодам I-V квартал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П. Космынина</dc:creator>
  <cp:lastModifiedBy>Nikitina</cp:lastModifiedBy>
  <cp:lastPrinted>2018-04-02T07:13:40Z</cp:lastPrinted>
  <dcterms:created xsi:type="dcterms:W3CDTF">2018-04-02T02:41:52Z</dcterms:created>
  <dcterms:modified xsi:type="dcterms:W3CDTF">2018-11-28T04:10:50Z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02(2).xlsx</vt:lpwstr>
  </property>
  <property fmtid="{D5CDD505-2E9C-101B-9397-08002B2CF9AE}" pid="3" name="Название отчета">
    <vt:lpwstr>02(2).xlsx</vt:lpwstr>
  </property>
  <property fmtid="{D5CDD505-2E9C-101B-9397-08002B2CF9AE}" pid="4" name="Версия клиента">
    <vt:lpwstr>17.4.12.3010</vt:lpwstr>
  </property>
  <property fmtid="{D5CDD505-2E9C-101B-9397-08002B2CF9AE}" pid="5" name="Версия базы">
    <vt:lpwstr>17.4.4220.0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192.168.2.7</vt:lpwstr>
  </property>
  <property fmtid="{D5CDD505-2E9C-101B-9397-08002B2CF9AE}" pid="8" name="База">
    <vt:lpwstr>bks_2017_work</vt:lpwstr>
  </property>
  <property fmtid="{D5CDD505-2E9C-101B-9397-08002B2CF9AE}" pid="9" name="Пользователь">
    <vt:lpwstr>r00003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не используется</vt:lpwstr>
  </property>
</Properties>
</file>