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20" sheetId="1" r:id="rId1"/>
    <sheet name="Лист2" sheetId="2" r:id="rId2"/>
    <sheet name="Лист3" sheetId="3" r:id="rId3"/>
  </sheets>
  <definedNames>
    <definedName name="_xlnm.Print_Area" localSheetId="0">'2020'!$A$1:$H$36</definedName>
  </definedNames>
  <calcPr calcId="125725"/>
</workbook>
</file>

<file path=xl/calcChain.xml><?xml version="1.0" encoding="utf-8"?>
<calcChain xmlns="http://schemas.openxmlformats.org/spreadsheetml/2006/main">
  <c r="F26" i="1"/>
  <c r="F20" l="1"/>
  <c r="G20"/>
  <c r="G10" s="1"/>
  <c r="G21"/>
  <c r="G11" s="1"/>
  <c r="G12"/>
  <c r="F22"/>
  <c r="G22"/>
  <c r="F12"/>
  <c r="G16"/>
  <c r="F16"/>
  <c r="F11" s="1"/>
  <c r="E16"/>
  <c r="E11" s="1"/>
  <c r="E10"/>
  <c r="D11"/>
  <c r="E22"/>
  <c r="D22"/>
  <c r="E27"/>
  <c r="D27"/>
  <c r="E20"/>
  <c r="E17" s="1"/>
  <c r="D20"/>
  <c r="D17" s="1"/>
  <c r="D21"/>
  <c r="D16"/>
  <c r="D12" s="1"/>
  <c r="E9"/>
  <c r="F9"/>
  <c r="G9"/>
  <c r="D9"/>
  <c r="G27"/>
  <c r="F27"/>
  <c r="G7" l="1"/>
  <c r="E7"/>
  <c r="E12"/>
  <c r="D10" l="1"/>
  <c r="D7" s="1"/>
  <c r="G17" l="1"/>
  <c r="F17"/>
  <c r="F10"/>
  <c r="F7" s="1"/>
</calcChain>
</file>

<file path=xl/sharedStrings.xml><?xml version="1.0" encoding="utf-8"?>
<sst xmlns="http://schemas.openxmlformats.org/spreadsheetml/2006/main" count="50" uniqueCount="30">
  <si>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</si>
  <si>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</si>
  <si>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</si>
  <si>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</si>
  <si>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</si>
  <si>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</si>
  <si>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</si>
  <si>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</si>
  <si>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</si>
  <si>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</si>
  <si>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</si>
  <si>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местный бюджет</t>
  </si>
  <si>
    <t>Подпрограмма 1</t>
  </si>
  <si>
    <t xml:space="preserve">федеральный бюджет    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</si>
  <si>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</si>
  <si>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</si>
  <si>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</si>
  <si>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</si>
  <si>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</si>
  <si>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>Подпрограмма 3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</si>
  <si>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</si>
  <si>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 xml:space="preserve">План на год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</si>
  <si>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</si>
  <si>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Приложение 8
к Порядку принятия решений о разработке,  формировании и реализации муниципальных программ ЗАТО Железногорск</t>
  </si>
  <si>
    <t>Мероприятие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</si>
  <si>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</si>
  <si>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отчетный период январь -декабрь</t>
  </si>
  <si>
    <t xml:space="preserve">Исп. И.А. Шахина </t>
  </si>
  <si>
    <t>И.о. руководителя  УГХ</t>
  </si>
  <si>
    <t>Ю.С. Масалов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</si>
</sst>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" fontId="2" fillId="3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/>
    <xf numFmtId="4" fontId="5" fillId="3" borderId="2">
      <alignment horizontal="right" vertical="top" shrinkToFit="1"/>
    </xf>
    <xf numFmtId="43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4" fontId="8" fillId="2" borderId="1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4" fontId="8" fillId="2" borderId="1" xfId="5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4" fontId="8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4" fontId="8" fillId="2" borderId="0" xfId="5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 applyAlignment="1" applyProtection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/>
    <xf numFmtId="4" fontId="11" fillId="2" borderId="1" xfId="2" applyNumberFormat="1" applyFont="1" applyFill="1" applyBorder="1" applyProtection="1">
      <alignment horizontal="right" vertical="top" shrinkToFit="1"/>
    </xf>
    <xf numFmtId="0" fontId="1" fillId="0" borderId="0" xfId="0" applyFont="1" applyBorder="1" applyAlignment="1">
      <alignment horizontal="right" wrapText="1"/>
    </xf>
    <xf numFmtId="0" fontId="8" fillId="0" borderId="1" xfId="0" applyFont="1" applyBorder="1" applyAlignment="1">
      <alignment vertical="center"/>
    </xf>
    <xf numFmtId="0" fontId="1" fillId="4" borderId="0" xfId="0" applyFont="1" applyFill="1" applyBorder="1" applyAlignment="1">
      <alignment vertical="center" wrapText="1"/>
    </xf>
    <xf numFmtId="0" fontId="12" fillId="4" borderId="0" xfId="0" applyFont="1" applyFill="1"/>
    <xf numFmtId="4" fontId="8" fillId="2" borderId="1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"/>
  <sheetViews>
    <sheetView tabSelected="1" view="pageBreakPreview" topLeftCell="A7" zoomScaleNormal="100" zoomScaleSheetLayoutView="100" workbookViewId="0">
      <selection activeCell="K13" sqref="K13"/>
    </sheetView>
  </sheetViews>
  <sheetFormatPr defaultColWidth="9.109375" defaultRowHeight="15.6"/>
  <cols>
    <col min="1" max="1" width="16.6640625" style="5" customWidth="1"/>
    <col min="2" max="2" width="31.44140625" style="4" customWidth="1"/>
    <col min="3" max="3" width="21.109375" style="6" customWidth="1"/>
    <col min="4" max="7" width="16.109375" style="28" customWidth="1"/>
    <col min="8" max="8" width="14.109375" style="4" customWidth="1"/>
    <col min="9" max="9" width="9.109375" style="4"/>
    <col min="10" max="10" width="16.88671875" style="4" customWidth="1"/>
    <col min="11" max="11" width="13.33203125" style="4" customWidth="1"/>
    <col min="12" max="16384" width="9.109375" style="4"/>
  </cols>
  <sheetData>
    <row r="1" spans="1:14" s="8" customFormat="1" ht="74.25" customHeight="1">
      <c r="A1" s="23"/>
      <c r="B1" s="24"/>
      <c r="C1" s="22"/>
      <c r="D1" s="26"/>
      <c r="E1" s="26"/>
      <c r="F1" s="45" t="s">
        <v>23</v>
      </c>
      <c r="G1" s="45"/>
      <c r="H1" s="45"/>
    </row>
    <row r="2" spans="1:14" ht="33.75" customHeight="1">
      <c r="A2" s="50" t="s">
        <v>20</v>
      </c>
      <c r="B2" s="50"/>
      <c r="C2" s="50"/>
      <c r="D2" s="50"/>
      <c r="E2" s="50"/>
      <c r="F2" s="50"/>
      <c r="G2" s="50"/>
      <c r="H2" s="50"/>
    </row>
    <row r="3" spans="1:14" ht="12" customHeight="1">
      <c r="A3" s="1"/>
      <c r="B3" s="2"/>
      <c r="C3" s="3"/>
      <c r="D3" s="27"/>
      <c r="E3" s="27"/>
      <c r="F3" s="27"/>
      <c r="G3" s="27"/>
      <c r="H3" s="37"/>
    </row>
    <row r="4" spans="1:14" s="8" customFormat="1" ht="13.8">
      <c r="A4" s="46" t="s">
        <v>0</v>
      </c>
      <c r="B4" s="46" t="s">
        <v>1</v>
      </c>
      <c r="C4" s="46" t="s">
        <v>2</v>
      </c>
      <c r="D4" s="46">
        <v>2022</v>
      </c>
      <c r="E4" s="46"/>
      <c r="F4" s="49">
        <v>2023</v>
      </c>
      <c r="G4" s="49"/>
      <c r="H4" s="46" t="s">
        <v>3</v>
      </c>
      <c r="J4" s="48"/>
      <c r="K4" s="48"/>
    </row>
    <row r="5" spans="1:14" s="8" customFormat="1" ht="47.25" customHeight="1">
      <c r="A5" s="46"/>
      <c r="B5" s="46"/>
      <c r="C5" s="46"/>
      <c r="D5" s="46"/>
      <c r="E5" s="46"/>
      <c r="F5" s="49" t="s">
        <v>21</v>
      </c>
      <c r="G5" s="34" t="s">
        <v>26</v>
      </c>
      <c r="H5" s="46"/>
      <c r="J5" s="48"/>
      <c r="K5" s="48"/>
    </row>
    <row r="6" spans="1:14" s="8" customFormat="1" ht="22.95" customHeight="1">
      <c r="A6" s="46"/>
      <c r="B6" s="46"/>
      <c r="C6" s="46"/>
      <c r="D6" s="9" t="s">
        <v>4</v>
      </c>
      <c r="E6" s="9" t="s">
        <v>5</v>
      </c>
      <c r="F6" s="49"/>
      <c r="G6" s="9" t="s">
        <v>5</v>
      </c>
      <c r="H6" s="46"/>
    </row>
    <row r="7" spans="1:14" s="8" customFormat="1" ht="15.6" customHeight="1">
      <c r="A7" s="51" t="s">
        <v>6</v>
      </c>
      <c r="B7" s="47" t="s">
        <v>14</v>
      </c>
      <c r="C7" s="10" t="s">
        <v>7</v>
      </c>
      <c r="D7" s="25">
        <f>D9+D10+D11</f>
        <v>17153765.219999999</v>
      </c>
      <c r="E7" s="25">
        <f>E9+E10+E11</f>
        <v>17006147.210000001</v>
      </c>
      <c r="F7" s="41">
        <f t="shared" ref="F7" si="0">F9+F10+F11</f>
        <v>24751362.609999999</v>
      </c>
      <c r="G7" s="25">
        <f>G9+G10+G11</f>
        <v>22740693.09</v>
      </c>
      <c r="H7" s="11"/>
    </row>
    <row r="8" spans="1:14" s="8" customFormat="1" ht="13.8">
      <c r="A8" s="51"/>
      <c r="B8" s="47"/>
      <c r="C8" s="10" t="s">
        <v>8</v>
      </c>
      <c r="D8" s="12"/>
      <c r="E8" s="12"/>
      <c r="F8" s="13"/>
      <c r="G8" s="13"/>
      <c r="H8" s="10"/>
    </row>
    <row r="9" spans="1:14" s="8" customFormat="1" ht="13.8">
      <c r="A9" s="51"/>
      <c r="B9" s="47"/>
      <c r="C9" s="10" t="s">
        <v>9</v>
      </c>
      <c r="D9" s="13">
        <f t="shared" ref="D9:G10" si="1">D14+D19+D24+D29</f>
        <v>0</v>
      </c>
      <c r="E9" s="13">
        <f t="shared" si="1"/>
        <v>0</v>
      </c>
      <c r="F9" s="13">
        <f t="shared" si="1"/>
        <v>0</v>
      </c>
      <c r="G9" s="13">
        <f t="shared" si="1"/>
        <v>0</v>
      </c>
      <c r="H9" s="14"/>
    </row>
    <row r="10" spans="1:14" s="8" customFormat="1" ht="13.8">
      <c r="A10" s="51"/>
      <c r="B10" s="47"/>
      <c r="C10" s="10" t="s">
        <v>10</v>
      </c>
      <c r="D10" s="13">
        <f t="shared" si="1"/>
        <v>5079247.4800000004</v>
      </c>
      <c r="E10" s="13">
        <f t="shared" si="1"/>
        <v>4933220.08</v>
      </c>
      <c r="F10" s="13">
        <f t="shared" si="1"/>
        <v>8033435.5</v>
      </c>
      <c r="G10" s="13">
        <f>G15+G20+G25+G30</f>
        <v>6979984.5</v>
      </c>
      <c r="H10" s="18"/>
      <c r="J10" s="16"/>
      <c r="K10" s="16"/>
    </row>
    <row r="11" spans="1:14" s="8" customFormat="1" ht="13.8">
      <c r="A11" s="51"/>
      <c r="B11" s="47"/>
      <c r="C11" s="19" t="s">
        <v>11</v>
      </c>
      <c r="D11" s="13">
        <f>D16+D21+D26+D31</f>
        <v>12074517.74</v>
      </c>
      <c r="E11" s="13">
        <f t="shared" ref="E11:F11" si="2">E16+E21+E26+E31</f>
        <v>12072927.130000001</v>
      </c>
      <c r="F11" s="13">
        <f t="shared" si="2"/>
        <v>16717927.109999999</v>
      </c>
      <c r="G11" s="13">
        <f>G16+G21+G26+G31</f>
        <v>15760708.59</v>
      </c>
      <c r="H11" s="18"/>
      <c r="J11" s="16"/>
      <c r="K11" s="16"/>
    </row>
    <row r="12" spans="1:14" s="8" customFormat="1" ht="15.6" customHeight="1">
      <c r="A12" s="51" t="s">
        <v>12</v>
      </c>
      <c r="B12" s="47" t="s">
        <v>15</v>
      </c>
      <c r="C12" s="10" t="s">
        <v>7</v>
      </c>
      <c r="D12" s="20">
        <f>D14+D15+D16</f>
        <v>3662460.74</v>
      </c>
      <c r="E12" s="20">
        <f>E14+E15+E16</f>
        <v>3519298.88</v>
      </c>
      <c r="F12" s="20">
        <f t="shared" ref="F12" si="3">F14+F15+F16</f>
        <v>9275309.3099999987</v>
      </c>
      <c r="G12" s="20">
        <f>G14+G15+G16</f>
        <v>8789025.5999999996</v>
      </c>
      <c r="H12" s="35"/>
    </row>
    <row r="13" spans="1:14" s="8" customFormat="1" ht="13.8">
      <c r="A13" s="51"/>
      <c r="B13" s="47"/>
      <c r="C13" s="10" t="s">
        <v>8</v>
      </c>
      <c r="D13" s="12"/>
      <c r="E13" s="12"/>
      <c r="F13" s="13"/>
      <c r="G13" s="13"/>
      <c r="H13" s="18"/>
      <c r="N13" s="8" t="s">
        <v>22</v>
      </c>
    </row>
    <row r="14" spans="1:14" s="8" customFormat="1" ht="13.8">
      <c r="A14" s="51"/>
      <c r="B14" s="47"/>
      <c r="C14" s="10" t="s">
        <v>9</v>
      </c>
      <c r="D14" s="13">
        <v>0</v>
      </c>
      <c r="E14" s="13">
        <v>0</v>
      </c>
      <c r="F14" s="13">
        <v>0</v>
      </c>
      <c r="G14" s="13">
        <v>0</v>
      </c>
      <c r="H14" s="18"/>
    </row>
    <row r="15" spans="1:14" s="8" customFormat="1" ht="13.8">
      <c r="A15" s="51"/>
      <c r="B15" s="47"/>
      <c r="C15" s="10" t="s">
        <v>10</v>
      </c>
      <c r="D15" s="13">
        <v>1609700</v>
      </c>
      <c r="E15" s="13">
        <v>1468128.63</v>
      </c>
      <c r="F15" s="13">
        <v>3778500</v>
      </c>
      <c r="G15" s="13">
        <v>3372394</v>
      </c>
      <c r="H15" s="18"/>
    </row>
    <row r="16" spans="1:14" s="8" customFormat="1" ht="13.8">
      <c r="A16" s="51"/>
      <c r="B16" s="47"/>
      <c r="C16" s="19" t="s">
        <v>11</v>
      </c>
      <c r="D16" s="20">
        <f>2026992+25768.74</f>
        <v>2052760.74</v>
      </c>
      <c r="E16" s="20">
        <f>2026992+24178.25</f>
        <v>2051170.25</v>
      </c>
      <c r="F16" s="20">
        <f>5000000+50870+400000+45939.31</f>
        <v>5496809.3099999996</v>
      </c>
      <c r="G16" s="20">
        <f>5000000+50800+324870+40961.6</f>
        <v>5416631.5999999996</v>
      </c>
      <c r="H16" s="18"/>
    </row>
    <row r="17" spans="1:8" s="8" customFormat="1" ht="15.6" customHeight="1">
      <c r="A17" s="51" t="s">
        <v>17</v>
      </c>
      <c r="B17" s="47" t="s">
        <v>16</v>
      </c>
      <c r="C17" s="10" t="s">
        <v>7</v>
      </c>
      <c r="D17" s="20">
        <f>D19+D20+D21</f>
        <v>3621256.48</v>
      </c>
      <c r="E17" s="20">
        <f>E19+E20+E21</f>
        <v>3616800.45</v>
      </c>
      <c r="F17" s="20">
        <f t="shared" ref="F17:G17" si="4">F19+F20+F21</f>
        <v>4405137.5</v>
      </c>
      <c r="G17" s="20">
        <f t="shared" si="4"/>
        <v>3757792.5</v>
      </c>
      <c r="H17" s="36"/>
    </row>
    <row r="18" spans="1:8" s="8" customFormat="1" ht="13.8">
      <c r="A18" s="51"/>
      <c r="B18" s="47"/>
      <c r="C18" s="10" t="s">
        <v>8</v>
      </c>
      <c r="D18" s="12"/>
      <c r="E18" s="12"/>
      <c r="F18" s="13"/>
      <c r="G18" s="13"/>
      <c r="H18" s="18"/>
    </row>
    <row r="19" spans="1:8" s="8" customFormat="1" ht="13.8">
      <c r="A19" s="51"/>
      <c r="B19" s="47"/>
      <c r="C19" s="10" t="s">
        <v>9</v>
      </c>
      <c r="D19" s="13">
        <v>0</v>
      </c>
      <c r="E19" s="13">
        <v>0</v>
      </c>
      <c r="F19" s="13">
        <v>0</v>
      </c>
      <c r="G19" s="13">
        <v>0</v>
      </c>
      <c r="H19" s="18"/>
    </row>
    <row r="20" spans="1:8" s="8" customFormat="1" ht="13.8">
      <c r="A20" s="51"/>
      <c r="B20" s="47"/>
      <c r="C20" s="10" t="s">
        <v>10</v>
      </c>
      <c r="D20" s="15">
        <f>3447050+22497.48</f>
        <v>3469547.48</v>
      </c>
      <c r="E20" s="15">
        <f>3442593.97+22497.48</f>
        <v>3465091.45</v>
      </c>
      <c r="F20" s="15">
        <f>4224223+30712.5</f>
        <v>4254935.5</v>
      </c>
      <c r="G20" s="15">
        <f>3576878+30712.5</f>
        <v>3607590.5</v>
      </c>
      <c r="H20" s="18"/>
    </row>
    <row r="21" spans="1:8" s="8" customFormat="1" ht="13.8">
      <c r="A21" s="51"/>
      <c r="B21" s="47"/>
      <c r="C21" s="19" t="s">
        <v>11</v>
      </c>
      <c r="D21" s="17">
        <f>151709</f>
        <v>151709</v>
      </c>
      <c r="E21" s="17">
        <v>151709</v>
      </c>
      <c r="F21" s="20">
        <v>150202</v>
      </c>
      <c r="G21" s="20">
        <f>150202</f>
        <v>150202</v>
      </c>
      <c r="H21" s="18"/>
    </row>
    <row r="22" spans="1:8" s="8" customFormat="1" ht="18.75" customHeight="1">
      <c r="A22" s="46" t="s">
        <v>19</v>
      </c>
      <c r="B22" s="47" t="s">
        <v>18</v>
      </c>
      <c r="C22" s="19" t="s">
        <v>7</v>
      </c>
      <c r="D22" s="20">
        <f>D24+D25+D26</f>
        <v>9870048</v>
      </c>
      <c r="E22" s="20">
        <f>E24+E25+E26</f>
        <v>9870047.8800000008</v>
      </c>
      <c r="F22" s="20">
        <f t="shared" ref="F22:G22" si="5">F24+F25+F26</f>
        <v>11070915.800000001</v>
      </c>
      <c r="G22" s="20">
        <f t="shared" si="5"/>
        <v>10193874.99</v>
      </c>
      <c r="H22" s="18"/>
    </row>
    <row r="23" spans="1:8" s="8" customFormat="1" ht="13.8">
      <c r="A23" s="46"/>
      <c r="B23" s="47"/>
      <c r="C23" s="19" t="s">
        <v>8</v>
      </c>
      <c r="D23" s="12"/>
      <c r="E23" s="12"/>
      <c r="F23" s="13"/>
      <c r="G23" s="13"/>
      <c r="H23" s="18"/>
    </row>
    <row r="24" spans="1:8" s="8" customFormat="1" ht="18.75" customHeight="1">
      <c r="A24" s="46"/>
      <c r="B24" s="47"/>
      <c r="C24" s="19" t="s">
        <v>13</v>
      </c>
      <c r="D24" s="13">
        <v>0</v>
      </c>
      <c r="E24" s="13">
        <v>0</v>
      </c>
      <c r="F24" s="13">
        <v>0</v>
      </c>
      <c r="G24" s="13">
        <v>0</v>
      </c>
      <c r="H24" s="18"/>
    </row>
    <row r="25" spans="1:8" s="8" customFormat="1" ht="18.75" customHeight="1">
      <c r="A25" s="46"/>
      <c r="B25" s="47"/>
      <c r="C25" s="19" t="s">
        <v>10</v>
      </c>
      <c r="D25" s="13">
        <v>0</v>
      </c>
      <c r="E25" s="13">
        <v>0</v>
      </c>
      <c r="F25" s="13">
        <v>0</v>
      </c>
      <c r="G25" s="13">
        <v>0</v>
      </c>
      <c r="H25" s="18"/>
    </row>
    <row r="26" spans="1:8" s="8" customFormat="1" ht="18.75" customHeight="1">
      <c r="A26" s="46"/>
      <c r="B26" s="47"/>
      <c r="C26" s="19" t="s">
        <v>11</v>
      </c>
      <c r="D26" s="20">
        <v>9870048</v>
      </c>
      <c r="E26" s="20">
        <v>9870047.8800000008</v>
      </c>
      <c r="F26" s="20">
        <f>10193875+877040.8</f>
        <v>11070915.800000001</v>
      </c>
      <c r="G26" s="20">
        <v>10193874.99</v>
      </c>
      <c r="H26" s="18"/>
    </row>
    <row r="27" spans="1:8" s="21" customFormat="1" ht="15.6" hidden="1" customHeight="1">
      <c r="A27" s="51" t="s">
        <v>24</v>
      </c>
      <c r="B27" s="47" t="s">
        <v>25</v>
      </c>
      <c r="C27" s="10" t="s">
        <v>7</v>
      </c>
      <c r="D27" s="20">
        <f>D29+D30+D31</f>
        <v>0</v>
      </c>
      <c r="E27" s="20">
        <f>E29+E30+E31</f>
        <v>0</v>
      </c>
      <c r="F27" s="20">
        <f>F29+F30+F31</f>
        <v>0</v>
      </c>
      <c r="G27" s="20">
        <f>G29+G30+G31</f>
        <v>0</v>
      </c>
      <c r="H27" s="18"/>
    </row>
    <row r="28" spans="1:8" s="21" customFormat="1" ht="15.6" hidden="1" customHeight="1">
      <c r="A28" s="51"/>
      <c r="B28" s="47"/>
      <c r="C28" s="10" t="s">
        <v>8</v>
      </c>
      <c r="D28" s="12"/>
      <c r="E28" s="12"/>
      <c r="F28" s="13"/>
      <c r="G28" s="13"/>
      <c r="H28" s="18"/>
    </row>
    <row r="29" spans="1:8" s="21" customFormat="1" ht="15.6" hidden="1" customHeight="1">
      <c r="A29" s="51"/>
      <c r="B29" s="47"/>
      <c r="C29" s="10" t="s">
        <v>9</v>
      </c>
      <c r="D29" s="13">
        <v>0</v>
      </c>
      <c r="E29" s="13">
        <v>0</v>
      </c>
      <c r="F29" s="13">
        <v>0</v>
      </c>
      <c r="G29" s="13">
        <v>0</v>
      </c>
      <c r="H29" s="18"/>
    </row>
    <row r="30" spans="1:8" s="8" customFormat="1" ht="20.399999999999999" hidden="1" customHeight="1">
      <c r="A30" s="51"/>
      <c r="B30" s="47"/>
      <c r="C30" s="10" t="s">
        <v>10</v>
      </c>
      <c r="D30" s="13">
        <v>0</v>
      </c>
      <c r="E30" s="13">
        <v>0</v>
      </c>
      <c r="F30" s="13">
        <v>0</v>
      </c>
      <c r="G30" s="13">
        <v>0</v>
      </c>
      <c r="H30" s="38"/>
    </row>
    <row r="31" spans="1:8" s="8" customFormat="1" ht="14.25" hidden="1" customHeight="1">
      <c r="A31" s="51"/>
      <c r="B31" s="47"/>
      <c r="C31" s="19" t="s">
        <v>11</v>
      </c>
      <c r="D31" s="17"/>
      <c r="E31" s="17"/>
      <c r="F31" s="20">
        <v>0</v>
      </c>
      <c r="G31" s="13">
        <v>0</v>
      </c>
      <c r="H31" s="18"/>
    </row>
    <row r="32" spans="1:8" s="8" customFormat="1" ht="14.25" customHeight="1">
      <c r="A32" s="29"/>
      <c r="B32" s="30"/>
      <c r="C32" s="29"/>
      <c r="D32" s="31"/>
      <c r="E32" s="31"/>
      <c r="F32" s="32"/>
      <c r="G32" s="33"/>
    </row>
    <row r="33" spans="1:10" s="8" customFormat="1" ht="14.25" customHeight="1">
      <c r="A33" s="29"/>
      <c r="B33" s="30"/>
      <c r="C33" s="29"/>
      <c r="D33" s="31"/>
      <c r="E33" s="31"/>
      <c r="F33" s="32"/>
      <c r="G33" s="33"/>
    </row>
    <row r="34" spans="1:10" s="40" customFormat="1">
      <c r="A34" s="42" t="s">
        <v>28</v>
      </c>
      <c r="B34" s="43"/>
      <c r="C34" s="43"/>
      <c r="D34" s="44" t="s">
        <v>29</v>
      </c>
      <c r="E34" s="44"/>
      <c r="F34" s="44"/>
      <c r="G34" s="44"/>
      <c r="H34" s="44"/>
      <c r="I34" s="39"/>
      <c r="J34" s="39"/>
    </row>
    <row r="36" spans="1:10">
      <c r="A36" s="7" t="s">
        <v>27</v>
      </c>
    </row>
  </sheetData>
  <mergeCells count="21">
    <mergeCell ref="A27:A31"/>
    <mergeCell ref="B27:B31"/>
    <mergeCell ref="C4:C6"/>
    <mergeCell ref="D4:E5"/>
    <mergeCell ref="H4:H6"/>
    <mergeCell ref="F5:F6"/>
    <mergeCell ref="B7:B11"/>
    <mergeCell ref="B12:B16"/>
    <mergeCell ref="B22:B26"/>
    <mergeCell ref="F1:H1"/>
    <mergeCell ref="A4:A6"/>
    <mergeCell ref="B17:B21"/>
    <mergeCell ref="A22:A26"/>
    <mergeCell ref="J5:K5"/>
    <mergeCell ref="J4:K4"/>
    <mergeCell ref="F4:G4"/>
    <mergeCell ref="B4:B6"/>
    <mergeCell ref="A2:H2"/>
    <mergeCell ref="A7:A11"/>
    <mergeCell ref="A12:A16"/>
    <mergeCell ref="A17:A2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9" fitToWidth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2024-04-27T07:57:03Z</dcterms:modified>
</cp:coreProperties>
</file>