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3290" yWindow="555" windowWidth="14805" windowHeight="10035"/>
  </bookViews>
  <sheets>
    <sheet name="На печать" sheetId="3" r:id="rId1"/>
  </sheets>
  <definedNames>
    <definedName name="_xlnm._FilterDatabase" localSheetId="0" hidden="1">'На печать'!$A$11:$N$75</definedName>
    <definedName name="_xlnm.Print_Titles" localSheetId="0">'На печать'!$8:$11</definedName>
    <definedName name="_xlnm.Print_Area" localSheetId="0">'На печать'!$A$1:$L$79</definedName>
  </definedNames>
  <calcPr calcId="125725"/>
</workbook>
</file>

<file path=xl/calcChain.xml><?xml version="1.0" encoding="utf-8"?>
<calcChain xmlns="http://schemas.openxmlformats.org/spreadsheetml/2006/main">
  <c r="K36" i="3"/>
  <c r="K35" s="1"/>
  <c r="J36"/>
  <c r="J35" s="1"/>
  <c r="N36" l="1"/>
  <c r="M36"/>
  <c r="K17"/>
  <c r="J17"/>
  <c r="J15" s="1"/>
  <c r="K33"/>
  <c r="J33"/>
  <c r="L27"/>
  <c r="L18"/>
  <c r="J72"/>
  <c r="J70" s="1"/>
  <c r="K72"/>
  <c r="K70" s="1"/>
  <c r="L33" l="1"/>
  <c r="J14"/>
  <c r="J12" s="1"/>
  <c r="K14"/>
  <c r="K12" s="1"/>
  <c r="L15"/>
  <c r="K15"/>
  <c r="I73"/>
  <c r="H73"/>
  <c r="I72"/>
  <c r="I70" s="1"/>
  <c r="H72"/>
  <c r="H70" s="1"/>
  <c r="I58"/>
  <c r="H58"/>
  <c r="I55"/>
  <c r="H55"/>
  <c r="I52"/>
  <c r="H52"/>
  <c r="I43"/>
  <c r="H43"/>
  <c r="I40"/>
  <c r="H40"/>
  <c r="I36"/>
  <c r="H36"/>
  <c r="I30"/>
  <c r="H30"/>
  <c r="I27"/>
  <c r="H27"/>
  <c r="I17" l="1"/>
  <c r="I15" s="1"/>
  <c r="H17"/>
  <c r="L12"/>
  <c r="H35"/>
  <c r="H33" s="1"/>
  <c r="I35"/>
  <c r="I33" s="1"/>
  <c r="H14" l="1"/>
  <c r="H12" s="1"/>
  <c r="I14"/>
  <c r="I12" s="1"/>
  <c r="H15"/>
</calcChain>
</file>

<file path=xl/sharedStrings.xml><?xml version="1.0" encoding="utf-8"?>
<sst xmlns="http://schemas.openxmlformats.org/spreadsheetml/2006/main" count="300" uniqueCount="100">
  <si>
    <t>факт</t>
  </si>
  <si>
    <t>план</t>
  </si>
  <si>
    <t>Приложение N 7</t>
  </si>
  <si>
    <t xml:space="preserve">Примечание </t>
  </si>
  <si>
    <t>Наименование программы, подпрограммы</t>
  </si>
  <si>
    <t xml:space="preserve">Муниципальная  программа   </t>
  </si>
  <si>
    <t xml:space="preserve">всего  расходные обязательства        </t>
  </si>
  <si>
    <t xml:space="preserve">в  том  числе по ГРБС: </t>
  </si>
  <si>
    <t>Администрация ЗАТО г. Железногорск</t>
  </si>
  <si>
    <t>Х</t>
  </si>
  <si>
    <t>009</t>
  </si>
  <si>
    <t>0502</t>
  </si>
  <si>
    <t xml:space="preserve">"Реформирование и модернизация жилищно-коммунального хозяйства и  повышение энергетической эффективности на территории  ЗАТО Железногорск" </t>
  </si>
  <si>
    <t>"Модернизация и капитальный ремонт объектов коммунальной инфраструктуры и энергетического комплекса ЗАТО Железногорск"</t>
  </si>
  <si>
    <t>Развитие объектов социальной сферы, специального назначения и жилищно-коммунального хозяйства ЗАТО Железногорск</t>
  </si>
  <si>
    <t xml:space="preserve">Подпрограмма </t>
  </si>
  <si>
    <t>План на год</t>
  </si>
  <si>
    <t>811</t>
  </si>
  <si>
    <t>0420000020</t>
  </si>
  <si>
    <t>0503</t>
  </si>
  <si>
    <t>0420000220</t>
  </si>
  <si>
    <t>"Энергосбережение и повышение энергетической эффективности ЗАТО Железногорск"</t>
  </si>
  <si>
    <t>0113</t>
  </si>
  <si>
    <t>0430000040</t>
  </si>
  <si>
    <t>0410000000</t>
  </si>
  <si>
    <t>0420000000</t>
  </si>
  <si>
    <t>0430000000</t>
  </si>
  <si>
    <t>04100S5710</t>
  </si>
  <si>
    <t>КБК</t>
  </si>
  <si>
    <t>КЦСР</t>
  </si>
  <si>
    <t>КВСР</t>
  </si>
  <si>
    <t>КФСР</t>
  </si>
  <si>
    <t>КВР</t>
  </si>
  <si>
    <t xml:space="preserve"> Наименовние главного распорядителя бюджетных средств </t>
  </si>
  <si>
    <t xml:space="preserve">в  том  числе </t>
  </si>
  <si>
    <t>410</t>
  </si>
  <si>
    <t>в  том  числе</t>
  </si>
  <si>
    <t>04100S5750</t>
  </si>
  <si>
    <t>0420000050</t>
  </si>
  <si>
    <t xml:space="preserve"> Расходы по годам , рубли                      </t>
  </si>
  <si>
    <t>И ИНЫХ СРЕДСТВ НА РЕАЛИЗАЦИЮ ОТДЕЛЬНЫХ МЕРОПРИЯТИЙ МУНИЦИПАЛЬНОЙ ПРОГРАММЫ И ПОДПРОГРАММ С</t>
  </si>
  <si>
    <t xml:space="preserve">ИНФОРМАЦИЯ ОБ ИСПОЛЬЗОВАНИИ БЮДЖЕТНЫХ АССИГНОВАНИЙ МЕСТНОГО БЮДЖЕТА </t>
  </si>
  <si>
    <t>УКАЗАНИЕМ ПЛАНОВЫХ И ФАКТИЧЕСКИХ ЗНАЧЕНИЙ (С РАСШИФРОВКОЙ ПО ГЛАВНЫМ РАСПОРЯДИТЕЛЯМ СРЕДСТВ МЕСТНОГО БЮДЖЕТА,</t>
  </si>
  <si>
    <t xml:space="preserve"> ПОДПРОГРАММАМ, ОТДЕЛЬНЫМ МЕРОПРИЯТИЯМ МУНИЦИПАЛЬНОЙ ПРОГРАММЫ, А ТАКЖЕ ПО ГОДАМ РЕАЛИЗАЦИИ МУНИЦИПАЛЬНОЙ ПРОГРАММЫ)</t>
  </si>
  <si>
    <t>0420000070</t>
  </si>
  <si>
    <t>Расходы на обустройство и восстановление воинских захоронений</t>
  </si>
  <si>
    <t>04200L2990</t>
  </si>
  <si>
    <t>04200S5900</t>
  </si>
  <si>
    <t>612</t>
  </si>
  <si>
    <t>Расходы на возмещение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мазута и стоимостью мазута, учтенной в тарифах на тепловую энергию на 2022 год</t>
  </si>
  <si>
    <t>Текущий ремонт участка теплосети от ТК-18Б до ТК-18Г по ул.Северная</t>
  </si>
  <si>
    <t>0410000150</t>
  </si>
  <si>
    <t>Расходы на строительство,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</t>
  </si>
  <si>
    <t>0420000080</t>
  </si>
  <si>
    <t>Организация и содержание земельных участков с разрешенным использованием под кладбища в поселках Додоново, Новый Путь, в деревне Шивера</t>
  </si>
  <si>
    <t>Расходы на финансовое обеспечение затрат, связанных с применением регулируемых цен на банные услуги МП "Нега"</t>
  </si>
  <si>
    <t>Строительство объекта ритуального назначения (кладбище)</t>
  </si>
  <si>
    <t>Организация и содержание мест захоронения в г. Железногорске, пос. Подгорном</t>
  </si>
  <si>
    <t>Установка индивидуальных приборов учета горячей, холодной воды и электрической энергии в помещениях, находящихся в муниципальной собственности</t>
  </si>
  <si>
    <t>мероприятие 5</t>
  </si>
  <si>
    <t>мероприятие  4</t>
  </si>
  <si>
    <t>мероприятие 3</t>
  </si>
  <si>
    <t>мероприятие 2</t>
  </si>
  <si>
    <t>мероприятие  1</t>
  </si>
  <si>
    <t>мероприятие 7</t>
  </si>
  <si>
    <t xml:space="preserve">мероприятие 1 </t>
  </si>
  <si>
    <t>мероприятие 8</t>
  </si>
  <si>
    <t xml:space="preserve"> 2024 (текущий год)          </t>
  </si>
  <si>
    <t xml:space="preserve">  2023 (отчетный   год) 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</si>
  <si>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</si>
  <si>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240</t>
  </si>
  <si>
    <t>Расходы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</t>
  </si>
  <si>
    <t>04100S5720</t>
  </si>
  <si>
    <t>460</t>
  </si>
  <si>
    <t>Перенос (перезахоронение) останков умерших на муниципальном кладбище по решению Администрации ЗАТО г. Железногорск</t>
  </si>
  <si>
    <t>мероприятие  5</t>
  </si>
  <si>
    <t>Расходы на произведение специальной краевой выплаты работникам, осуществляющим деятельность по организации и содержанию мест захоронения в г.Железногорске, пос. Подгорном</t>
  </si>
  <si>
    <t>мероприятие  4,6</t>
  </si>
  <si>
    <t>Благоустройство территории вероисповедального мусульманского кладбища</t>
  </si>
  <si>
    <t>Паспортизация объекта "Электроснабжение сети 6/0,4 кВ в районе садоводческого товарищества № 42"</t>
  </si>
  <si>
    <t>мероприятие 9</t>
  </si>
  <si>
    <t>Перенос (перезахоронение) останков умерших на муниципальном кладбище по решению Администрации ЗАТО г.Железногорск</t>
  </si>
  <si>
    <t>Т.В. Синкина</t>
  </si>
  <si>
    <t>0410000190</t>
  </si>
  <si>
    <t>Реконструкция сетей водоснабжения, проложенных по территории участков № 34, 35 ул.Верхняя Саянская</t>
  </si>
  <si>
    <t>Руководитель УГХ</t>
  </si>
  <si>
    <t>95,46%, экономия возникла по резульататм конкурса</t>
  </si>
  <si>
    <t>0%, оплата будет произведена в 2025 году по результатам получения гос.экспертизы</t>
  </si>
  <si>
    <t>74,33%, экономия средств возника исходя из фактически выполненных работ</t>
  </si>
  <si>
    <t>94,48%, экономия средств возникла исходя из фактически выполненных работ</t>
  </si>
  <si>
    <t>0%, контракт будет оплачен в 2025 году после получения гос.экспертизы проект</t>
  </si>
  <si>
    <t>94,46%, экономия средств возникла по результатам определения подрядной организации</t>
  </si>
  <si>
    <t>99,93%, экономия возникла по результатам фактически выполненных работ</t>
  </si>
  <si>
    <t>мероприятие 1</t>
  </si>
  <si>
    <t>мероприятие 1,4</t>
  </si>
  <si>
    <t>отчетный период январь-декабрь</t>
  </si>
  <si>
    <t>Администрация ЗАТО г.Железногорск</t>
  </si>
  <si>
    <t xml:space="preserve">Статус (муниципальная  программа, подпрограмма)  </t>
  </si>
  <si>
    <t>610</t>
  </si>
  <si>
    <t>810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</si>
</sst>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3"/>
      <color rgb="FFDBE5F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Arial Cyr"/>
    </font>
    <font>
      <b/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8" fillId="0" borderId="0" xfId="0" applyFont="1"/>
    <xf numFmtId="4" fontId="6" fillId="0" borderId="1" xfId="0" applyNumberFormat="1" applyFont="1" applyBorder="1" applyAlignment="1">
      <alignment horizontal="center" vertical="center"/>
    </xf>
    <xf numFmtId="0" fontId="8" fillId="0" borderId="0" xfId="0" applyFont="1" applyFill="1"/>
    <xf numFmtId="4" fontId="2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/>
    <xf numFmtId="0" fontId="10" fillId="0" borderId="0" xfId="0" applyFont="1" applyFill="1"/>
    <xf numFmtId="0" fontId="9" fillId="0" borderId="0" xfId="0" applyFont="1" applyAlignment="1">
      <alignment horizontal="left"/>
    </xf>
    <xf numFmtId="4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1" fillId="0" borderId="0" xfId="0" applyFont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6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/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1" xfId="0" applyFont="1" applyBorder="1" applyAlignment="1">
      <alignment horizontal="center" vertical="center"/>
    </xf>
    <xf numFmtId="4" fontId="16" fillId="0" borderId="1" xfId="0" applyNumberFormat="1" applyFont="1" applyBorder="1" applyAlignment="1" applyProtection="1">
      <alignment horizontal="right" vertical="center" wrapText="1"/>
    </xf>
    <xf numFmtId="4" fontId="14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2" fillId="0" borderId="0" xfId="0" applyFont="1"/>
    <xf numFmtId="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N80"/>
  <sheetViews>
    <sheetView tabSelected="1" view="pageBreakPreview" topLeftCell="A58" zoomScaleNormal="100" zoomScaleSheetLayoutView="100" workbookViewId="0">
      <selection activeCell="G75" sqref="G75"/>
    </sheetView>
  </sheetViews>
  <sheetFormatPr defaultRowHeight="15"/>
  <cols>
    <col min="1" max="1" width="15.5703125" style="9" customWidth="1"/>
    <col min="2" max="2" width="35.140625" style="9" customWidth="1"/>
    <col min="3" max="3" width="26" style="9" customWidth="1"/>
    <col min="4" max="4" width="11.85546875" style="9" customWidth="1"/>
    <col min="5" max="5" width="6" style="9" customWidth="1"/>
    <col min="6" max="6" width="11.5703125" style="9" customWidth="1"/>
    <col min="7" max="7" width="7.28515625" style="9" customWidth="1"/>
    <col min="8" max="8" width="15.140625" style="9" customWidth="1"/>
    <col min="9" max="9" width="15.7109375" style="9" customWidth="1"/>
    <col min="10" max="10" width="14.5703125" style="9" customWidth="1"/>
    <col min="11" max="11" width="14.42578125" style="9" customWidth="1"/>
    <col min="12" max="12" width="17.85546875" style="11" customWidth="1"/>
    <col min="13" max="13" width="12.85546875" style="9" bestFit="1" customWidth="1"/>
    <col min="14" max="14" width="12.85546875" style="9" customWidth="1"/>
    <col min="15" max="16384" width="9.140625" style="9"/>
  </cols>
  <sheetData>
    <row r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1" t="s">
        <v>2</v>
      </c>
    </row>
    <row r="2" spans="1:13" ht="10.5" hidden="1" customHeight="1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3"/>
    </row>
    <row r="3" spans="1:13">
      <c r="A3" s="57" t="s">
        <v>41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1:13">
      <c r="A4" s="57" t="s">
        <v>40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3">
      <c r="A5" s="57" t="s">
        <v>42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1:13">
      <c r="A6" s="57" t="s">
        <v>43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3" ht="15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22"/>
    </row>
    <row r="8" spans="1:13" s="1" customFormat="1" ht="15" customHeight="1">
      <c r="A8" s="58" t="s">
        <v>97</v>
      </c>
      <c r="B8" s="58" t="s">
        <v>4</v>
      </c>
      <c r="C8" s="58" t="s">
        <v>33</v>
      </c>
      <c r="D8" s="58" t="s">
        <v>28</v>
      </c>
      <c r="E8" s="58"/>
      <c r="F8" s="58"/>
      <c r="G8" s="58"/>
      <c r="H8" s="56" t="s">
        <v>39</v>
      </c>
      <c r="I8" s="56"/>
      <c r="J8" s="56"/>
      <c r="K8" s="56"/>
      <c r="L8" s="56" t="s">
        <v>3</v>
      </c>
    </row>
    <row r="9" spans="1:13" s="1" customFormat="1" ht="15.75" customHeight="1">
      <c r="A9" s="58"/>
      <c r="B9" s="58"/>
      <c r="C9" s="58"/>
      <c r="D9" s="58" t="s">
        <v>29</v>
      </c>
      <c r="E9" s="58" t="s">
        <v>30</v>
      </c>
      <c r="F9" s="58" t="s">
        <v>31</v>
      </c>
      <c r="G9" s="58" t="s">
        <v>32</v>
      </c>
      <c r="H9" s="56" t="s">
        <v>68</v>
      </c>
      <c r="I9" s="56"/>
      <c r="J9" s="56" t="s">
        <v>67</v>
      </c>
      <c r="K9" s="56"/>
      <c r="L9" s="56"/>
    </row>
    <row r="10" spans="1:13" s="1" customFormat="1" ht="42" customHeight="1">
      <c r="A10" s="58"/>
      <c r="B10" s="58"/>
      <c r="C10" s="58"/>
      <c r="D10" s="58"/>
      <c r="E10" s="58"/>
      <c r="F10" s="58"/>
      <c r="G10" s="58"/>
      <c r="H10" s="56"/>
      <c r="I10" s="56"/>
      <c r="J10" s="56" t="s">
        <v>16</v>
      </c>
      <c r="K10" s="20" t="s">
        <v>95</v>
      </c>
      <c r="L10" s="56"/>
    </row>
    <row r="11" spans="1:13" s="1" customFormat="1" ht="30" customHeight="1">
      <c r="A11" s="58"/>
      <c r="B11" s="58"/>
      <c r="C11" s="58"/>
      <c r="D11" s="58"/>
      <c r="E11" s="58"/>
      <c r="F11" s="58"/>
      <c r="G11" s="58"/>
      <c r="H11" s="38" t="s">
        <v>1</v>
      </c>
      <c r="I11" s="38" t="s">
        <v>0</v>
      </c>
      <c r="J11" s="56"/>
      <c r="K11" s="38" t="s">
        <v>0</v>
      </c>
      <c r="L11" s="56"/>
    </row>
    <row r="12" spans="1:13" s="32" customFormat="1" ht="25.5" customHeight="1">
      <c r="A12" s="56" t="s">
        <v>5</v>
      </c>
      <c r="B12" s="56" t="s">
        <v>12</v>
      </c>
      <c r="C12" s="26" t="s">
        <v>6</v>
      </c>
      <c r="D12" s="30" t="s">
        <v>24</v>
      </c>
      <c r="E12" s="5" t="s">
        <v>9</v>
      </c>
      <c r="F12" s="5" t="s">
        <v>9</v>
      </c>
      <c r="G12" s="5" t="s">
        <v>9</v>
      </c>
      <c r="H12" s="10">
        <f>H14</f>
        <v>123713673.45</v>
      </c>
      <c r="I12" s="10">
        <f>I14</f>
        <v>112888149.48</v>
      </c>
      <c r="J12" s="31">
        <f t="shared" ref="J12:K12" si="0">J14</f>
        <v>86844112.719999999</v>
      </c>
      <c r="K12" s="31">
        <f t="shared" si="0"/>
        <v>58111184.990000002</v>
      </c>
      <c r="L12" s="54">
        <f>K12/J12*100</f>
        <v>66.914363184710311</v>
      </c>
      <c r="M12" s="41"/>
    </row>
    <row r="13" spans="1:13" s="32" customFormat="1" ht="12.75">
      <c r="A13" s="56"/>
      <c r="B13" s="56"/>
      <c r="C13" s="26" t="s">
        <v>34</v>
      </c>
      <c r="D13" s="38"/>
      <c r="E13" s="38"/>
      <c r="F13" s="38"/>
      <c r="G13" s="38"/>
      <c r="H13" s="40"/>
      <c r="I13" s="40"/>
      <c r="J13" s="31"/>
      <c r="K13" s="31"/>
      <c r="L13" s="54"/>
      <c r="M13" s="41"/>
    </row>
    <row r="14" spans="1:13" s="32" customFormat="1" ht="38.25" customHeight="1">
      <c r="A14" s="56"/>
      <c r="B14" s="56"/>
      <c r="C14" s="26" t="s">
        <v>8</v>
      </c>
      <c r="D14" s="30" t="s">
        <v>24</v>
      </c>
      <c r="E14" s="5" t="s">
        <v>9</v>
      </c>
      <c r="F14" s="5" t="s">
        <v>9</v>
      </c>
      <c r="G14" s="5" t="s">
        <v>9</v>
      </c>
      <c r="H14" s="18">
        <f>H17+H35+H72</f>
        <v>123713673.45</v>
      </c>
      <c r="I14" s="18">
        <f>I17+I35+I72</f>
        <v>112888149.48</v>
      </c>
      <c r="J14" s="31">
        <f>J15+J33+J70</f>
        <v>86844112.719999999</v>
      </c>
      <c r="K14" s="31">
        <f>K17+K35+K72</f>
        <v>58111184.990000002</v>
      </c>
      <c r="L14" s="54"/>
      <c r="M14" s="41"/>
    </row>
    <row r="15" spans="1:13" s="32" customFormat="1" ht="27">
      <c r="A15" s="55" t="s">
        <v>15</v>
      </c>
      <c r="B15" s="55" t="s">
        <v>13</v>
      </c>
      <c r="C15" s="27" t="s">
        <v>6</v>
      </c>
      <c r="D15" s="33" t="s">
        <v>24</v>
      </c>
      <c r="E15" s="39" t="s">
        <v>9</v>
      </c>
      <c r="F15" s="39" t="s">
        <v>9</v>
      </c>
      <c r="G15" s="39" t="s">
        <v>9</v>
      </c>
      <c r="H15" s="12">
        <f>H17</f>
        <v>10108109.449999999</v>
      </c>
      <c r="I15" s="12">
        <f>I17</f>
        <v>10023498.67</v>
      </c>
      <c r="J15" s="12">
        <f t="shared" ref="J15:K15" si="1">J17</f>
        <v>54478391.689999998</v>
      </c>
      <c r="K15" s="12">
        <f t="shared" si="1"/>
        <v>37282270.469999999</v>
      </c>
      <c r="L15" s="54">
        <f>K17/J17*100</f>
        <v>68.434969009636717</v>
      </c>
      <c r="M15" s="41"/>
    </row>
    <row r="16" spans="1:13" s="32" customFormat="1" ht="13.5">
      <c r="A16" s="55"/>
      <c r="B16" s="55"/>
      <c r="C16" s="27" t="s">
        <v>34</v>
      </c>
      <c r="D16" s="39"/>
      <c r="E16" s="39"/>
      <c r="F16" s="39"/>
      <c r="G16" s="39"/>
      <c r="H16" s="12"/>
      <c r="I16" s="12"/>
      <c r="J16" s="12"/>
      <c r="K16" s="12"/>
      <c r="L16" s="54"/>
      <c r="M16" s="41"/>
    </row>
    <row r="17" spans="1:13" s="32" customFormat="1" ht="25.5" customHeight="1">
      <c r="A17" s="55"/>
      <c r="B17" s="55"/>
      <c r="C17" s="28" t="s">
        <v>8</v>
      </c>
      <c r="D17" s="33" t="s">
        <v>24</v>
      </c>
      <c r="E17" s="33" t="s">
        <v>10</v>
      </c>
      <c r="F17" s="39" t="s">
        <v>9</v>
      </c>
      <c r="G17" s="39" t="s">
        <v>9</v>
      </c>
      <c r="H17" s="12">
        <f>H21+H24+H27+H30</f>
        <v>10108109.449999999</v>
      </c>
      <c r="I17" s="12">
        <f>I21+I24+I27+I30</f>
        <v>10023498.67</v>
      </c>
      <c r="J17" s="12">
        <f>J18+J21+J24+J27+J30</f>
        <v>54478391.689999998</v>
      </c>
      <c r="K17" s="12">
        <f>K18+K21+K24+K27+K30</f>
        <v>37282270.469999999</v>
      </c>
      <c r="L17" s="54"/>
      <c r="M17" s="41"/>
    </row>
    <row r="18" spans="1:13" s="1" customFormat="1" ht="25.5">
      <c r="A18" s="53" t="s">
        <v>93</v>
      </c>
      <c r="B18" s="53" t="s">
        <v>84</v>
      </c>
      <c r="C18" s="24" t="s">
        <v>6</v>
      </c>
      <c r="D18" s="4" t="s">
        <v>83</v>
      </c>
      <c r="E18" s="29" t="s">
        <v>9</v>
      </c>
      <c r="F18" s="29" t="s">
        <v>9</v>
      </c>
      <c r="G18" s="29" t="s">
        <v>9</v>
      </c>
      <c r="H18" s="13">
        <v>0</v>
      </c>
      <c r="I18" s="13">
        <v>0</v>
      </c>
      <c r="J18" s="19">
        <v>609856.12</v>
      </c>
      <c r="K18" s="19">
        <v>595000</v>
      </c>
      <c r="L18" s="51">
        <f>K18/J18*100</f>
        <v>97.563995914315001</v>
      </c>
      <c r="M18" s="42"/>
    </row>
    <row r="19" spans="1:13" s="1" customFormat="1" ht="15" customHeight="1">
      <c r="A19" s="53"/>
      <c r="B19" s="53"/>
      <c r="C19" s="24" t="s">
        <v>34</v>
      </c>
      <c r="D19" s="5"/>
      <c r="E19" s="29"/>
      <c r="F19" s="29"/>
      <c r="G19" s="29"/>
      <c r="H19" s="13"/>
      <c r="I19" s="13"/>
      <c r="J19" s="19"/>
      <c r="K19" s="19"/>
      <c r="L19" s="51"/>
      <c r="M19" s="42"/>
    </row>
    <row r="20" spans="1:13" s="1" customFormat="1" ht="25.5">
      <c r="A20" s="53"/>
      <c r="B20" s="53"/>
      <c r="C20" s="24" t="s">
        <v>8</v>
      </c>
      <c r="D20" s="4" t="s">
        <v>83</v>
      </c>
      <c r="E20" s="4" t="s">
        <v>10</v>
      </c>
      <c r="F20" s="4" t="s">
        <v>19</v>
      </c>
      <c r="G20" s="4" t="s">
        <v>35</v>
      </c>
      <c r="H20" s="13">
        <v>0</v>
      </c>
      <c r="I20" s="13">
        <v>0</v>
      </c>
      <c r="J20" s="19">
        <v>609856.12</v>
      </c>
      <c r="K20" s="19">
        <v>595000</v>
      </c>
      <c r="L20" s="51"/>
      <c r="M20" s="42"/>
    </row>
    <row r="21" spans="1:13" s="1" customFormat="1" ht="81" customHeight="1">
      <c r="A21" s="53" t="s">
        <v>62</v>
      </c>
      <c r="B21" s="53" t="s">
        <v>69</v>
      </c>
      <c r="C21" s="24" t="s">
        <v>6</v>
      </c>
      <c r="D21" s="4" t="s">
        <v>27</v>
      </c>
      <c r="E21" s="29" t="s">
        <v>9</v>
      </c>
      <c r="F21" s="29" t="s">
        <v>9</v>
      </c>
      <c r="G21" s="29" t="s">
        <v>9</v>
      </c>
      <c r="H21" s="13">
        <v>0</v>
      </c>
      <c r="I21" s="13">
        <v>0</v>
      </c>
      <c r="J21" s="19">
        <v>37027705.57</v>
      </c>
      <c r="K21" s="19">
        <v>35346440.469999999</v>
      </c>
      <c r="L21" s="51" t="s">
        <v>86</v>
      </c>
      <c r="M21" s="42"/>
    </row>
    <row r="22" spans="1:13" s="1" customFormat="1" ht="13.5">
      <c r="A22" s="53"/>
      <c r="B22" s="53"/>
      <c r="C22" s="24" t="s">
        <v>34</v>
      </c>
      <c r="D22" s="5"/>
      <c r="E22" s="29"/>
      <c r="F22" s="29"/>
      <c r="G22" s="29"/>
      <c r="H22" s="13"/>
      <c r="I22" s="13"/>
      <c r="J22" s="19"/>
      <c r="K22" s="19"/>
      <c r="L22" s="51"/>
      <c r="M22" s="42"/>
    </row>
    <row r="23" spans="1:13" s="1" customFormat="1" ht="83.25" customHeight="1">
      <c r="A23" s="53"/>
      <c r="B23" s="53"/>
      <c r="C23" s="24" t="s">
        <v>8</v>
      </c>
      <c r="D23" s="4" t="s">
        <v>27</v>
      </c>
      <c r="E23" s="4" t="s">
        <v>10</v>
      </c>
      <c r="F23" s="4" t="s">
        <v>11</v>
      </c>
      <c r="G23" s="4" t="s">
        <v>70</v>
      </c>
      <c r="H23" s="13">
        <v>0</v>
      </c>
      <c r="I23" s="13">
        <v>0</v>
      </c>
      <c r="J23" s="19">
        <v>37027705.57</v>
      </c>
      <c r="K23" s="19">
        <v>35346440.469999999</v>
      </c>
      <c r="L23" s="51"/>
      <c r="M23" s="42"/>
    </row>
    <row r="24" spans="1:13" s="1" customFormat="1" ht="42" customHeight="1">
      <c r="A24" s="53" t="s">
        <v>61</v>
      </c>
      <c r="B24" s="53" t="s">
        <v>71</v>
      </c>
      <c r="C24" s="24" t="s">
        <v>6</v>
      </c>
      <c r="D24" s="43" t="s">
        <v>72</v>
      </c>
      <c r="E24" s="29" t="s">
        <v>9</v>
      </c>
      <c r="F24" s="29" t="s">
        <v>9</v>
      </c>
      <c r="G24" s="29" t="s">
        <v>9</v>
      </c>
      <c r="H24" s="13">
        <v>0</v>
      </c>
      <c r="I24" s="13">
        <v>0</v>
      </c>
      <c r="J24" s="19">
        <v>15500000</v>
      </c>
      <c r="K24" s="19">
        <v>0</v>
      </c>
      <c r="L24" s="51" t="s">
        <v>87</v>
      </c>
      <c r="M24" s="42"/>
    </row>
    <row r="25" spans="1:13" s="1" customFormat="1" ht="15.75" customHeight="1">
      <c r="A25" s="53"/>
      <c r="B25" s="53"/>
      <c r="C25" s="24" t="s">
        <v>34</v>
      </c>
      <c r="D25" s="5"/>
      <c r="E25" s="29"/>
      <c r="F25" s="29"/>
      <c r="G25" s="29"/>
      <c r="H25" s="13"/>
      <c r="I25" s="13"/>
      <c r="J25" s="19"/>
      <c r="K25" s="19"/>
      <c r="L25" s="51"/>
      <c r="M25" s="42"/>
    </row>
    <row r="26" spans="1:13" s="1" customFormat="1" ht="37.5" customHeight="1">
      <c r="A26" s="53"/>
      <c r="B26" s="53"/>
      <c r="C26" s="24" t="s">
        <v>8</v>
      </c>
      <c r="D26" s="43" t="s">
        <v>72</v>
      </c>
      <c r="E26" s="4" t="s">
        <v>10</v>
      </c>
      <c r="F26" s="4" t="s">
        <v>11</v>
      </c>
      <c r="G26" s="4" t="s">
        <v>73</v>
      </c>
      <c r="H26" s="13">
        <v>0</v>
      </c>
      <c r="I26" s="13">
        <v>0</v>
      </c>
      <c r="J26" s="19">
        <v>15500000</v>
      </c>
      <c r="K26" s="19">
        <v>0</v>
      </c>
      <c r="L26" s="51"/>
      <c r="M26" s="42"/>
    </row>
    <row r="27" spans="1:13" s="1" customFormat="1" ht="45" customHeight="1">
      <c r="A27" s="53" t="s">
        <v>94</v>
      </c>
      <c r="B27" s="53" t="s">
        <v>52</v>
      </c>
      <c r="C27" s="24" t="s">
        <v>6</v>
      </c>
      <c r="D27" s="4" t="s">
        <v>37</v>
      </c>
      <c r="E27" s="29" t="s">
        <v>9</v>
      </c>
      <c r="F27" s="29" t="s">
        <v>9</v>
      </c>
      <c r="G27" s="29" t="s">
        <v>9</v>
      </c>
      <c r="H27" s="13">
        <f>H29</f>
        <v>9423529.4499999993</v>
      </c>
      <c r="I27" s="8">
        <f>I29</f>
        <v>9423529.4499999993</v>
      </c>
      <c r="J27" s="19">
        <v>1340830</v>
      </c>
      <c r="K27" s="19">
        <v>1340830</v>
      </c>
      <c r="L27" s="51">
        <f>K27/J27*100</f>
        <v>100</v>
      </c>
      <c r="M27" s="42"/>
    </row>
    <row r="28" spans="1:13" s="1" customFormat="1" ht="20.25" customHeight="1">
      <c r="A28" s="53"/>
      <c r="B28" s="53"/>
      <c r="C28" s="24" t="s">
        <v>34</v>
      </c>
      <c r="D28" s="25"/>
      <c r="E28" s="25"/>
      <c r="F28" s="25"/>
      <c r="G28" s="25"/>
      <c r="H28" s="13"/>
      <c r="I28" s="8"/>
      <c r="J28" s="19"/>
      <c r="K28" s="19"/>
      <c r="L28" s="51"/>
      <c r="M28" s="42"/>
    </row>
    <row r="29" spans="1:13" s="1" customFormat="1" ht="105" customHeight="1">
      <c r="A29" s="53"/>
      <c r="B29" s="53"/>
      <c r="C29" s="24" t="s">
        <v>96</v>
      </c>
      <c r="D29" s="4" t="s">
        <v>37</v>
      </c>
      <c r="E29" s="4" t="s">
        <v>10</v>
      </c>
      <c r="F29" s="4" t="s">
        <v>11</v>
      </c>
      <c r="G29" s="4" t="s">
        <v>35</v>
      </c>
      <c r="H29" s="13">
        <v>9423529.4499999993</v>
      </c>
      <c r="I29" s="8">
        <v>9423529.4499999993</v>
      </c>
      <c r="J29" s="19">
        <v>1340830</v>
      </c>
      <c r="K29" s="19">
        <v>1340830</v>
      </c>
      <c r="L29" s="51"/>
      <c r="M29" s="42"/>
    </row>
    <row r="30" spans="1:13" s="1" customFormat="1" ht="25.5">
      <c r="A30" s="53" t="s">
        <v>62</v>
      </c>
      <c r="B30" s="53" t="s">
        <v>50</v>
      </c>
      <c r="C30" s="24" t="s">
        <v>6</v>
      </c>
      <c r="D30" s="4" t="s">
        <v>51</v>
      </c>
      <c r="E30" s="29" t="s">
        <v>9</v>
      </c>
      <c r="F30" s="29" t="s">
        <v>9</v>
      </c>
      <c r="G30" s="29" t="s">
        <v>9</v>
      </c>
      <c r="H30" s="13">
        <f>H32</f>
        <v>684580</v>
      </c>
      <c r="I30" s="8">
        <f>I32</f>
        <v>599969.22</v>
      </c>
      <c r="J30" s="19">
        <v>0</v>
      </c>
      <c r="K30" s="19">
        <v>0</v>
      </c>
      <c r="L30" s="51"/>
      <c r="M30" s="42"/>
    </row>
    <row r="31" spans="1:13" s="1" customFormat="1" ht="12.75">
      <c r="A31" s="53"/>
      <c r="B31" s="53"/>
      <c r="C31" s="24" t="s">
        <v>34</v>
      </c>
      <c r="D31" s="25"/>
      <c r="E31" s="25"/>
      <c r="F31" s="25"/>
      <c r="G31" s="25"/>
      <c r="H31" s="13"/>
      <c r="I31" s="8"/>
      <c r="J31" s="19"/>
      <c r="K31" s="19"/>
      <c r="L31" s="51"/>
      <c r="M31" s="42"/>
    </row>
    <row r="32" spans="1:13" s="1" customFormat="1" ht="25.5">
      <c r="A32" s="53"/>
      <c r="B32" s="53"/>
      <c r="C32" s="24" t="s">
        <v>96</v>
      </c>
      <c r="D32" s="4" t="s">
        <v>51</v>
      </c>
      <c r="E32" s="4" t="s">
        <v>10</v>
      </c>
      <c r="F32" s="4" t="s">
        <v>11</v>
      </c>
      <c r="G32" s="60" t="s">
        <v>70</v>
      </c>
      <c r="H32" s="13">
        <v>684580</v>
      </c>
      <c r="I32" s="8">
        <v>599969.22</v>
      </c>
      <c r="J32" s="19">
        <v>0</v>
      </c>
      <c r="K32" s="19">
        <v>0</v>
      </c>
      <c r="L32" s="51"/>
      <c r="M32" s="42"/>
    </row>
    <row r="33" spans="1:14" s="50" customFormat="1" ht="27" customHeight="1">
      <c r="A33" s="55" t="s">
        <v>15</v>
      </c>
      <c r="B33" s="55" t="s">
        <v>14</v>
      </c>
      <c r="C33" s="27" t="s">
        <v>6</v>
      </c>
      <c r="D33" s="39" t="s">
        <v>9</v>
      </c>
      <c r="E33" s="39" t="s">
        <v>9</v>
      </c>
      <c r="F33" s="48" t="s">
        <v>25</v>
      </c>
      <c r="G33" s="39" t="s">
        <v>9</v>
      </c>
      <c r="H33" s="12">
        <f>H35</f>
        <v>113105729</v>
      </c>
      <c r="I33" s="12">
        <f>I35</f>
        <v>102364815.81</v>
      </c>
      <c r="J33" s="12">
        <f t="shared" ref="J33:K33" si="2">J35</f>
        <v>31865721.030000001</v>
      </c>
      <c r="K33" s="12">
        <f t="shared" si="2"/>
        <v>20329262.500000004</v>
      </c>
      <c r="L33" s="59">
        <f>K33/J33</f>
        <v>0.63796649951403916</v>
      </c>
      <c r="M33" s="49"/>
    </row>
    <row r="34" spans="1:14" s="50" customFormat="1" ht="13.5">
      <c r="A34" s="55"/>
      <c r="B34" s="55"/>
      <c r="C34" s="27" t="s">
        <v>7</v>
      </c>
      <c r="D34" s="39"/>
      <c r="E34" s="39"/>
      <c r="F34" s="39"/>
      <c r="G34" s="39"/>
      <c r="H34" s="12"/>
      <c r="I34" s="12"/>
      <c r="J34" s="12"/>
      <c r="K34" s="12"/>
      <c r="L34" s="59"/>
      <c r="M34" s="49"/>
    </row>
    <row r="35" spans="1:14" s="50" customFormat="1" ht="27">
      <c r="A35" s="55"/>
      <c r="B35" s="55"/>
      <c r="C35" s="27" t="s">
        <v>8</v>
      </c>
      <c r="D35" s="48" t="s">
        <v>10</v>
      </c>
      <c r="E35" s="39" t="s">
        <v>9</v>
      </c>
      <c r="F35" s="48" t="s">
        <v>25</v>
      </c>
      <c r="G35" s="39" t="s">
        <v>9</v>
      </c>
      <c r="H35" s="12">
        <f>H36+H40+H43+H46+H49+H52+H55+H58+H61+H64+H67</f>
        <v>113105729</v>
      </c>
      <c r="I35" s="12">
        <f>I36+I40+I43+I46+I49+I52+I55+I58+I61+I64+I67</f>
        <v>102364815.81</v>
      </c>
      <c r="J35" s="12">
        <f>J36+J40+J43+J46+J49+J52+J55+J58+J61+J64+J67</f>
        <v>31865721.030000001</v>
      </c>
      <c r="K35" s="12">
        <f>K36+K40+K43+K46+K49+K52+K55+K58+K61+K64+K67</f>
        <v>20329262.500000004</v>
      </c>
      <c r="L35" s="59"/>
      <c r="M35" s="49"/>
    </row>
    <row r="36" spans="1:14" s="1" customFormat="1" ht="21" customHeight="1">
      <c r="A36" s="53" t="s">
        <v>63</v>
      </c>
      <c r="B36" s="53" t="s">
        <v>57</v>
      </c>
      <c r="C36" s="24" t="s">
        <v>6</v>
      </c>
      <c r="D36" s="4" t="s">
        <v>18</v>
      </c>
      <c r="E36" s="29" t="s">
        <v>9</v>
      </c>
      <c r="F36" s="29" t="s">
        <v>9</v>
      </c>
      <c r="G36" s="29" t="s">
        <v>9</v>
      </c>
      <c r="H36" s="8">
        <f>H38</f>
        <v>9638012</v>
      </c>
      <c r="I36" s="8">
        <f>I38</f>
        <v>9632099.6999999993</v>
      </c>
      <c r="J36" s="44">
        <f>J38+J39</f>
        <v>9947760</v>
      </c>
      <c r="K36" s="44">
        <f>K38+K39</f>
        <v>9177880.2400000002</v>
      </c>
      <c r="L36" s="35"/>
      <c r="M36" s="45" t="e">
        <f>K36+#REF!+K43+K46+K51+K54+K61+K64+32000</f>
        <v>#REF!</v>
      </c>
      <c r="N36" s="45" t="e">
        <f>L38+L39+L43+L46+L51+L54+L61+L64+32000</f>
        <v>#VALUE!</v>
      </c>
    </row>
    <row r="37" spans="1:14" s="1" customFormat="1" ht="12.75">
      <c r="A37" s="53"/>
      <c r="B37" s="53"/>
      <c r="C37" s="24" t="s">
        <v>36</v>
      </c>
      <c r="D37" s="25"/>
      <c r="E37" s="25"/>
      <c r="F37" s="25"/>
      <c r="G37" s="25"/>
      <c r="H37" s="8"/>
      <c r="I37" s="8"/>
      <c r="J37" s="19"/>
      <c r="K37" s="19"/>
      <c r="L37" s="37"/>
      <c r="M37" s="42"/>
    </row>
    <row r="38" spans="1:14" s="1" customFormat="1" ht="63" customHeight="1">
      <c r="A38" s="53"/>
      <c r="B38" s="53"/>
      <c r="C38" s="24" t="s">
        <v>8</v>
      </c>
      <c r="D38" s="4" t="s">
        <v>18</v>
      </c>
      <c r="E38" s="4" t="s">
        <v>10</v>
      </c>
      <c r="F38" s="4" t="s">
        <v>19</v>
      </c>
      <c r="G38" s="60" t="s">
        <v>98</v>
      </c>
      <c r="H38" s="8">
        <v>9638012</v>
      </c>
      <c r="I38" s="8">
        <v>9632099.6999999993</v>
      </c>
      <c r="J38" s="44">
        <v>8851458.9399999995</v>
      </c>
      <c r="K38" s="44">
        <v>8363017.5300000003</v>
      </c>
      <c r="L38" s="36" t="s">
        <v>89</v>
      </c>
      <c r="M38" s="42"/>
    </row>
    <row r="39" spans="1:14" s="1" customFormat="1" ht="63" customHeight="1">
      <c r="A39" s="53"/>
      <c r="B39" s="53"/>
      <c r="C39" s="24" t="s">
        <v>8</v>
      </c>
      <c r="D39" s="4" t="s">
        <v>18</v>
      </c>
      <c r="E39" s="4" t="s">
        <v>10</v>
      </c>
      <c r="F39" s="4" t="s">
        <v>19</v>
      </c>
      <c r="G39" s="60" t="s">
        <v>70</v>
      </c>
      <c r="H39" s="8">
        <v>0</v>
      </c>
      <c r="I39" s="8">
        <v>0</v>
      </c>
      <c r="J39" s="44">
        <v>1096301.06</v>
      </c>
      <c r="K39" s="44">
        <v>814862.71</v>
      </c>
      <c r="L39" s="36" t="s">
        <v>88</v>
      </c>
      <c r="M39" s="42"/>
    </row>
    <row r="40" spans="1:14" s="1" customFormat="1" ht="25.5">
      <c r="A40" s="53" t="s">
        <v>62</v>
      </c>
      <c r="B40" s="53" t="s">
        <v>56</v>
      </c>
      <c r="C40" s="24" t="s">
        <v>6</v>
      </c>
      <c r="D40" s="4" t="s">
        <v>38</v>
      </c>
      <c r="E40" s="29" t="s">
        <v>9</v>
      </c>
      <c r="F40" s="29" t="s">
        <v>9</v>
      </c>
      <c r="G40" s="29" t="s">
        <v>9</v>
      </c>
      <c r="H40" s="8">
        <f>H42</f>
        <v>11304637</v>
      </c>
      <c r="I40" s="8">
        <f>I42</f>
        <v>569636.11</v>
      </c>
      <c r="J40" s="19">
        <v>10735000</v>
      </c>
      <c r="K40" s="19">
        <v>0</v>
      </c>
      <c r="L40" s="51" t="s">
        <v>90</v>
      </c>
      <c r="M40" s="42"/>
    </row>
    <row r="41" spans="1:14" s="1" customFormat="1" ht="12.75">
      <c r="A41" s="53"/>
      <c r="B41" s="53"/>
      <c r="C41" s="24" t="s">
        <v>34</v>
      </c>
      <c r="D41" s="25"/>
      <c r="E41" s="25"/>
      <c r="F41" s="25"/>
      <c r="G41" s="25"/>
      <c r="H41" s="8"/>
      <c r="I41" s="8"/>
      <c r="J41" s="19"/>
      <c r="K41" s="19"/>
      <c r="L41" s="51"/>
      <c r="M41" s="42"/>
    </row>
    <row r="42" spans="1:14" s="1" customFormat="1" ht="39" customHeight="1">
      <c r="A42" s="53"/>
      <c r="B42" s="53"/>
      <c r="C42" s="24" t="s">
        <v>8</v>
      </c>
      <c r="D42" s="4" t="s">
        <v>38</v>
      </c>
      <c r="E42" s="4" t="s">
        <v>10</v>
      </c>
      <c r="F42" s="60" t="s">
        <v>19</v>
      </c>
      <c r="G42" s="60" t="s">
        <v>35</v>
      </c>
      <c r="H42" s="8">
        <v>11304637</v>
      </c>
      <c r="I42" s="8">
        <v>569636.11</v>
      </c>
      <c r="J42" s="19">
        <v>10735000</v>
      </c>
      <c r="K42" s="19">
        <v>0</v>
      </c>
      <c r="L42" s="51"/>
      <c r="M42" s="42"/>
    </row>
    <row r="43" spans="1:14" s="1" customFormat="1" ht="18" customHeight="1">
      <c r="A43" s="53" t="s">
        <v>61</v>
      </c>
      <c r="B43" s="53" t="s">
        <v>55</v>
      </c>
      <c r="C43" s="24" t="s">
        <v>6</v>
      </c>
      <c r="D43" s="4" t="s">
        <v>44</v>
      </c>
      <c r="E43" s="29" t="s">
        <v>9</v>
      </c>
      <c r="F43" s="61" t="s">
        <v>9</v>
      </c>
      <c r="G43" s="61" t="s">
        <v>9</v>
      </c>
      <c r="H43" s="8">
        <f>H45</f>
        <v>6661863</v>
      </c>
      <c r="I43" s="8">
        <f>I45</f>
        <v>6661863</v>
      </c>
      <c r="J43" s="19">
        <v>7844575</v>
      </c>
      <c r="K43" s="19">
        <v>7844575</v>
      </c>
      <c r="L43" s="52">
        <v>1</v>
      </c>
      <c r="M43" s="42"/>
    </row>
    <row r="44" spans="1:14" s="1" customFormat="1" ht="12.75">
      <c r="A44" s="53"/>
      <c r="B44" s="53"/>
      <c r="C44" s="24" t="s">
        <v>34</v>
      </c>
      <c r="D44" s="25"/>
      <c r="E44" s="25"/>
      <c r="F44" s="62"/>
      <c r="G44" s="62"/>
      <c r="H44" s="8"/>
      <c r="I44" s="8"/>
      <c r="J44" s="19"/>
      <c r="K44" s="19"/>
      <c r="L44" s="52"/>
      <c r="M44" s="42"/>
    </row>
    <row r="45" spans="1:14" s="1" customFormat="1" ht="27" customHeight="1">
      <c r="A45" s="53"/>
      <c r="B45" s="53"/>
      <c r="C45" s="24" t="s">
        <v>8</v>
      </c>
      <c r="D45" s="4" t="s">
        <v>44</v>
      </c>
      <c r="E45" s="4" t="s">
        <v>10</v>
      </c>
      <c r="F45" s="60" t="s">
        <v>11</v>
      </c>
      <c r="G45" s="60" t="s">
        <v>99</v>
      </c>
      <c r="H45" s="8">
        <v>6661863</v>
      </c>
      <c r="I45" s="8">
        <v>6661863</v>
      </c>
      <c r="J45" s="19">
        <v>7844575</v>
      </c>
      <c r="K45" s="19">
        <v>7844575</v>
      </c>
      <c r="L45" s="52"/>
      <c r="M45" s="42"/>
    </row>
    <row r="46" spans="1:14" s="1" customFormat="1" ht="20.25" customHeight="1">
      <c r="A46" s="53" t="s">
        <v>60</v>
      </c>
      <c r="B46" s="53" t="s">
        <v>74</v>
      </c>
      <c r="C46" s="24" t="s">
        <v>6</v>
      </c>
      <c r="D46" s="4" t="s">
        <v>53</v>
      </c>
      <c r="E46" s="29" t="s">
        <v>9</v>
      </c>
      <c r="F46" s="61" t="s">
        <v>9</v>
      </c>
      <c r="G46" s="61" t="s">
        <v>9</v>
      </c>
      <c r="H46" s="13">
        <v>0</v>
      </c>
      <c r="I46" s="13">
        <v>0</v>
      </c>
      <c r="J46" s="19">
        <v>1077103.32</v>
      </c>
      <c r="K46" s="19">
        <v>1077103.32</v>
      </c>
      <c r="L46" s="52">
        <v>1</v>
      </c>
      <c r="M46" s="42"/>
    </row>
    <row r="47" spans="1:14" s="1" customFormat="1" ht="12.75">
      <c r="A47" s="53"/>
      <c r="B47" s="53"/>
      <c r="C47" s="24" t="s">
        <v>34</v>
      </c>
      <c r="D47" s="25"/>
      <c r="E47" s="25"/>
      <c r="F47" s="62"/>
      <c r="G47" s="62"/>
      <c r="H47" s="8"/>
      <c r="I47" s="8"/>
      <c r="J47" s="19"/>
      <c r="K47" s="19"/>
      <c r="L47" s="52"/>
      <c r="M47" s="42"/>
    </row>
    <row r="48" spans="1:14" s="1" customFormat="1" ht="24.75" customHeight="1">
      <c r="A48" s="53"/>
      <c r="B48" s="53"/>
      <c r="C48" s="24" t="s">
        <v>8</v>
      </c>
      <c r="D48" s="4" t="s">
        <v>53</v>
      </c>
      <c r="E48" s="4" t="s">
        <v>10</v>
      </c>
      <c r="F48" s="60" t="s">
        <v>19</v>
      </c>
      <c r="G48" s="60" t="s">
        <v>70</v>
      </c>
      <c r="H48" s="13">
        <v>0</v>
      </c>
      <c r="I48" s="13">
        <v>0</v>
      </c>
      <c r="J48" s="19">
        <v>1077103.32</v>
      </c>
      <c r="K48" s="19">
        <v>1077103.32</v>
      </c>
      <c r="L48" s="52"/>
      <c r="M48" s="42"/>
    </row>
    <row r="49" spans="1:13" s="1" customFormat="1" ht="18" customHeight="1">
      <c r="A49" s="53" t="s">
        <v>75</v>
      </c>
      <c r="B49" s="53" t="s">
        <v>76</v>
      </c>
      <c r="C49" s="24" t="s">
        <v>6</v>
      </c>
      <c r="D49" s="46">
        <v>420000090</v>
      </c>
      <c r="E49" s="29" t="s">
        <v>9</v>
      </c>
      <c r="F49" s="61" t="s">
        <v>9</v>
      </c>
      <c r="G49" s="61" t="s">
        <v>9</v>
      </c>
      <c r="H49" s="13">
        <v>0</v>
      </c>
      <c r="I49" s="13">
        <v>0</v>
      </c>
      <c r="J49" s="19">
        <v>570000</v>
      </c>
      <c r="K49" s="19">
        <v>538421.23</v>
      </c>
      <c r="L49" s="51" t="s">
        <v>91</v>
      </c>
      <c r="M49" s="42"/>
    </row>
    <row r="50" spans="1:13" s="1" customFormat="1" ht="12.75">
      <c r="A50" s="53"/>
      <c r="B50" s="53"/>
      <c r="C50" s="24" t="s">
        <v>34</v>
      </c>
      <c r="D50" s="25"/>
      <c r="E50" s="25"/>
      <c r="F50" s="62"/>
      <c r="G50" s="62"/>
      <c r="H50" s="8"/>
      <c r="I50" s="8"/>
      <c r="J50" s="19"/>
      <c r="K50" s="19"/>
      <c r="L50" s="51"/>
      <c r="M50" s="42"/>
    </row>
    <row r="51" spans="1:13" s="1" customFormat="1" ht="54" customHeight="1">
      <c r="A51" s="53"/>
      <c r="B51" s="53"/>
      <c r="C51" s="24" t="s">
        <v>8</v>
      </c>
      <c r="D51" s="46">
        <v>420000090</v>
      </c>
      <c r="E51" s="4" t="s">
        <v>10</v>
      </c>
      <c r="F51" s="60" t="s">
        <v>19</v>
      </c>
      <c r="G51" s="60" t="s">
        <v>98</v>
      </c>
      <c r="H51" s="13">
        <v>0</v>
      </c>
      <c r="I51" s="13">
        <v>0</v>
      </c>
      <c r="J51" s="19">
        <v>570000</v>
      </c>
      <c r="K51" s="19">
        <v>538421.23</v>
      </c>
      <c r="L51" s="51"/>
      <c r="M51" s="42"/>
    </row>
    <row r="52" spans="1:13" s="1" customFormat="1" ht="18" customHeight="1">
      <c r="A52" s="53" t="s">
        <v>77</v>
      </c>
      <c r="B52" s="53" t="s">
        <v>54</v>
      </c>
      <c r="C52" s="24" t="s">
        <v>6</v>
      </c>
      <c r="D52" s="4" t="s">
        <v>20</v>
      </c>
      <c r="E52" s="29" t="s">
        <v>9</v>
      </c>
      <c r="F52" s="61" t="s">
        <v>9</v>
      </c>
      <c r="G52" s="61" t="s">
        <v>9</v>
      </c>
      <c r="H52" s="8">
        <f>H54</f>
        <v>713267</v>
      </c>
      <c r="I52" s="8">
        <f>I54</f>
        <v>713267</v>
      </c>
      <c r="J52" s="19">
        <v>821000</v>
      </c>
      <c r="K52" s="19">
        <v>821000</v>
      </c>
      <c r="L52" s="52">
        <v>1</v>
      </c>
      <c r="M52" s="42"/>
    </row>
    <row r="53" spans="1:13" s="1" customFormat="1" ht="12.75">
      <c r="A53" s="53"/>
      <c r="B53" s="53"/>
      <c r="C53" s="24" t="s">
        <v>7</v>
      </c>
      <c r="D53" s="25"/>
      <c r="E53" s="25"/>
      <c r="F53" s="62"/>
      <c r="G53" s="62"/>
      <c r="H53" s="8"/>
      <c r="I53" s="8"/>
      <c r="J53" s="19"/>
      <c r="K53" s="19"/>
      <c r="L53" s="52"/>
      <c r="M53" s="42"/>
    </row>
    <row r="54" spans="1:13" s="1" customFormat="1" ht="29.25" customHeight="1">
      <c r="A54" s="53"/>
      <c r="B54" s="53"/>
      <c r="C54" s="24" t="s">
        <v>8</v>
      </c>
      <c r="D54" s="4" t="s">
        <v>20</v>
      </c>
      <c r="E54" s="4" t="s">
        <v>10</v>
      </c>
      <c r="F54" s="60" t="s">
        <v>19</v>
      </c>
      <c r="G54" s="60" t="s">
        <v>70</v>
      </c>
      <c r="H54" s="8">
        <v>713267</v>
      </c>
      <c r="I54" s="8">
        <v>713267</v>
      </c>
      <c r="J54" s="19">
        <v>821000</v>
      </c>
      <c r="K54" s="19">
        <v>821000</v>
      </c>
      <c r="L54" s="52"/>
      <c r="M54" s="42"/>
    </row>
    <row r="55" spans="1:13" s="1" customFormat="1" ht="18.75" customHeight="1">
      <c r="A55" s="53" t="s">
        <v>59</v>
      </c>
      <c r="B55" s="53" t="s">
        <v>81</v>
      </c>
      <c r="C55" s="24" t="s">
        <v>6</v>
      </c>
      <c r="D55" s="4" t="s">
        <v>53</v>
      </c>
      <c r="E55" s="29" t="s">
        <v>9</v>
      </c>
      <c r="F55" s="29" t="s">
        <v>9</v>
      </c>
      <c r="G55" s="29" t="s">
        <v>9</v>
      </c>
      <c r="H55" s="8">
        <f>H57</f>
        <v>860250</v>
      </c>
      <c r="I55" s="8">
        <f>I57</f>
        <v>860250</v>
      </c>
      <c r="J55" s="19">
        <v>0</v>
      </c>
      <c r="K55" s="19">
        <v>0</v>
      </c>
      <c r="L55" s="51"/>
      <c r="M55" s="42"/>
    </row>
    <row r="56" spans="1:13" s="1" customFormat="1" ht="12.75">
      <c r="A56" s="53"/>
      <c r="B56" s="53"/>
      <c r="C56" s="24" t="s">
        <v>7</v>
      </c>
      <c r="D56" s="25"/>
      <c r="E56" s="25"/>
      <c r="F56" s="25"/>
      <c r="G56" s="25"/>
      <c r="H56" s="8"/>
      <c r="I56" s="8"/>
      <c r="J56" s="19"/>
      <c r="K56" s="19"/>
      <c r="L56" s="51"/>
      <c r="M56" s="42"/>
    </row>
    <row r="57" spans="1:13" s="1" customFormat="1" ht="30" customHeight="1">
      <c r="A57" s="53"/>
      <c r="B57" s="53"/>
      <c r="C57" s="24" t="s">
        <v>8</v>
      </c>
      <c r="D57" s="4" t="s">
        <v>53</v>
      </c>
      <c r="E57" s="4" t="s">
        <v>10</v>
      </c>
      <c r="F57" s="4" t="s">
        <v>19</v>
      </c>
      <c r="G57" s="4" t="s">
        <v>48</v>
      </c>
      <c r="H57" s="8">
        <v>860250</v>
      </c>
      <c r="I57" s="8">
        <v>860250</v>
      </c>
      <c r="J57" s="19">
        <v>0</v>
      </c>
      <c r="K57" s="19">
        <v>0</v>
      </c>
      <c r="L57" s="51"/>
      <c r="M57" s="42"/>
    </row>
    <row r="58" spans="1:13" s="1" customFormat="1" ht="31.5" customHeight="1">
      <c r="A58" s="53" t="s">
        <v>64</v>
      </c>
      <c r="B58" s="53" t="s">
        <v>49</v>
      </c>
      <c r="C58" s="24" t="s">
        <v>6</v>
      </c>
      <c r="D58" s="4" t="s">
        <v>47</v>
      </c>
      <c r="E58" s="29" t="s">
        <v>9</v>
      </c>
      <c r="F58" s="29" t="s">
        <v>9</v>
      </c>
      <c r="G58" s="29" t="s">
        <v>9</v>
      </c>
      <c r="H58" s="8">
        <f>H60</f>
        <v>83927700</v>
      </c>
      <c r="I58" s="8">
        <f>I60</f>
        <v>83927700</v>
      </c>
      <c r="J58" s="19">
        <v>0</v>
      </c>
      <c r="K58" s="19">
        <v>0</v>
      </c>
      <c r="L58" s="51"/>
      <c r="M58" s="42"/>
    </row>
    <row r="59" spans="1:13" s="1" customFormat="1" ht="12.75">
      <c r="A59" s="53"/>
      <c r="B59" s="53"/>
      <c r="C59" s="24" t="s">
        <v>7</v>
      </c>
      <c r="D59" s="25"/>
      <c r="E59" s="25"/>
      <c r="F59" s="25"/>
      <c r="G59" s="25"/>
      <c r="H59" s="8"/>
      <c r="I59" s="8"/>
      <c r="J59" s="19"/>
      <c r="K59" s="19"/>
      <c r="L59" s="51"/>
      <c r="M59" s="42"/>
    </row>
    <row r="60" spans="1:13" s="1" customFormat="1" ht="62.25" customHeight="1">
      <c r="A60" s="53"/>
      <c r="B60" s="53"/>
      <c r="C60" s="24" t="s">
        <v>8</v>
      </c>
      <c r="D60" s="4" t="s">
        <v>47</v>
      </c>
      <c r="E60" s="4" t="s">
        <v>10</v>
      </c>
      <c r="F60" s="4" t="s">
        <v>11</v>
      </c>
      <c r="G60" s="4" t="s">
        <v>17</v>
      </c>
      <c r="H60" s="8">
        <v>83927700</v>
      </c>
      <c r="I60" s="8">
        <v>83927700</v>
      </c>
      <c r="J60" s="19">
        <v>0</v>
      </c>
      <c r="K60" s="19">
        <v>0</v>
      </c>
      <c r="L60" s="51"/>
      <c r="M60" s="42"/>
    </row>
    <row r="61" spans="1:13" s="1" customFormat="1" ht="19.5" customHeight="1">
      <c r="A61" s="53" t="s">
        <v>64</v>
      </c>
      <c r="B61" s="53" t="s">
        <v>78</v>
      </c>
      <c r="C61" s="24" t="s">
        <v>6</v>
      </c>
      <c r="D61" s="4">
        <v>420000240</v>
      </c>
      <c r="E61" s="29" t="s">
        <v>9</v>
      </c>
      <c r="F61" s="29" t="s">
        <v>9</v>
      </c>
      <c r="G61" s="29" t="s">
        <v>9</v>
      </c>
      <c r="H61" s="13">
        <v>0</v>
      </c>
      <c r="I61" s="13">
        <v>0</v>
      </c>
      <c r="J61" s="19">
        <v>525282.71</v>
      </c>
      <c r="K61" s="19">
        <v>525282.71</v>
      </c>
      <c r="L61" s="52">
        <v>1</v>
      </c>
      <c r="M61" s="42"/>
    </row>
    <row r="62" spans="1:13" s="1" customFormat="1" ht="12.75">
      <c r="A62" s="53"/>
      <c r="B62" s="53"/>
      <c r="C62" s="24" t="s">
        <v>7</v>
      </c>
      <c r="D62" s="4"/>
      <c r="E62" s="25"/>
      <c r="F62" s="25"/>
      <c r="G62" s="25"/>
      <c r="H62" s="8"/>
      <c r="I62" s="8"/>
      <c r="J62" s="19"/>
      <c r="K62" s="19"/>
      <c r="L62" s="52"/>
      <c r="M62" s="42"/>
    </row>
    <row r="63" spans="1:13" s="1" customFormat="1" ht="25.5">
      <c r="A63" s="53"/>
      <c r="B63" s="53"/>
      <c r="C63" s="24" t="s">
        <v>8</v>
      </c>
      <c r="D63" s="4">
        <v>420000240</v>
      </c>
      <c r="E63" s="4" t="s">
        <v>10</v>
      </c>
      <c r="F63" s="4" t="s">
        <v>19</v>
      </c>
      <c r="G63" s="47">
        <v>240</v>
      </c>
      <c r="H63" s="13">
        <v>0</v>
      </c>
      <c r="I63" s="13">
        <v>0</v>
      </c>
      <c r="J63" s="19">
        <v>525282.71</v>
      </c>
      <c r="K63" s="19">
        <v>525282.71</v>
      </c>
      <c r="L63" s="52"/>
      <c r="M63" s="42"/>
    </row>
    <row r="64" spans="1:13" s="1" customFormat="1" ht="19.5" customHeight="1">
      <c r="A64" s="53" t="s">
        <v>66</v>
      </c>
      <c r="B64" s="53" t="s">
        <v>79</v>
      </c>
      <c r="C64" s="24" t="s">
        <v>6</v>
      </c>
      <c r="D64" s="4">
        <v>420000250</v>
      </c>
      <c r="E64" s="29" t="s">
        <v>9</v>
      </c>
      <c r="F64" s="29" t="s">
        <v>9</v>
      </c>
      <c r="G64" s="29" t="s">
        <v>9</v>
      </c>
      <c r="H64" s="13">
        <v>0</v>
      </c>
      <c r="I64" s="13">
        <v>0</v>
      </c>
      <c r="J64" s="19">
        <v>25000</v>
      </c>
      <c r="K64" s="19">
        <v>25000</v>
      </c>
      <c r="L64" s="52">
        <v>1</v>
      </c>
      <c r="M64" s="42"/>
    </row>
    <row r="65" spans="1:13" s="1" customFormat="1" ht="12.75">
      <c r="A65" s="53"/>
      <c r="B65" s="53"/>
      <c r="C65" s="24" t="s">
        <v>7</v>
      </c>
      <c r="D65" s="4"/>
      <c r="E65" s="25"/>
      <c r="F65" s="25"/>
      <c r="G65" s="25"/>
      <c r="H65" s="8"/>
      <c r="I65" s="8"/>
      <c r="J65" s="19"/>
      <c r="K65" s="19"/>
      <c r="L65" s="52"/>
      <c r="M65" s="42"/>
    </row>
    <row r="66" spans="1:13" s="1" customFormat="1" ht="25.5">
      <c r="A66" s="53"/>
      <c r="B66" s="53"/>
      <c r="C66" s="24" t="s">
        <v>8</v>
      </c>
      <c r="D66" s="4">
        <v>420000250</v>
      </c>
      <c r="E66" s="4" t="s">
        <v>10</v>
      </c>
      <c r="F66" s="4" t="s">
        <v>11</v>
      </c>
      <c r="G66" s="47">
        <v>240</v>
      </c>
      <c r="H66" s="13">
        <v>0</v>
      </c>
      <c r="I66" s="13">
        <v>0</v>
      </c>
      <c r="J66" s="19">
        <v>25000</v>
      </c>
      <c r="K66" s="19">
        <v>25000</v>
      </c>
      <c r="L66" s="52"/>
      <c r="M66" s="42"/>
    </row>
    <row r="67" spans="1:13" s="1" customFormat="1" ht="21.75" customHeight="1">
      <c r="A67" s="53" t="s">
        <v>80</v>
      </c>
      <c r="B67" s="53" t="s">
        <v>45</v>
      </c>
      <c r="C67" s="24" t="s">
        <v>6</v>
      </c>
      <c r="D67" s="46" t="s">
        <v>46</v>
      </c>
      <c r="E67" s="29" t="s">
        <v>9</v>
      </c>
      <c r="F67" s="29" t="s">
        <v>9</v>
      </c>
      <c r="G67" s="29" t="s">
        <v>9</v>
      </c>
      <c r="H67" s="13">
        <v>0</v>
      </c>
      <c r="I67" s="13">
        <v>0</v>
      </c>
      <c r="J67" s="19">
        <v>320000</v>
      </c>
      <c r="K67" s="19">
        <v>320000</v>
      </c>
      <c r="L67" s="52">
        <v>1</v>
      </c>
      <c r="M67" s="42"/>
    </row>
    <row r="68" spans="1:13" s="1" customFormat="1" ht="12.75">
      <c r="A68" s="53"/>
      <c r="B68" s="53"/>
      <c r="C68" s="24" t="s">
        <v>7</v>
      </c>
      <c r="D68" s="4"/>
      <c r="E68" s="4"/>
      <c r="F68" s="4"/>
      <c r="G68" s="47"/>
      <c r="H68" s="8"/>
      <c r="I68" s="8"/>
      <c r="J68" s="19"/>
      <c r="K68" s="19"/>
      <c r="L68" s="52"/>
      <c r="M68" s="42"/>
    </row>
    <row r="69" spans="1:13" s="1" customFormat="1" ht="30" customHeight="1">
      <c r="A69" s="53"/>
      <c r="B69" s="53"/>
      <c r="C69" s="24" t="s">
        <v>8</v>
      </c>
      <c r="D69" s="46" t="s">
        <v>46</v>
      </c>
      <c r="E69" s="60" t="s">
        <v>10</v>
      </c>
      <c r="F69" s="60" t="s">
        <v>19</v>
      </c>
      <c r="G69" s="46">
        <v>240</v>
      </c>
      <c r="H69" s="13">
        <v>0</v>
      </c>
      <c r="I69" s="13">
        <v>0</v>
      </c>
      <c r="J69" s="19">
        <v>320000</v>
      </c>
      <c r="K69" s="19">
        <v>320000</v>
      </c>
      <c r="L69" s="52"/>
      <c r="M69" s="42"/>
    </row>
    <row r="70" spans="1:13" s="32" customFormat="1" ht="27">
      <c r="A70" s="55" t="s">
        <v>15</v>
      </c>
      <c r="B70" s="55" t="s">
        <v>21</v>
      </c>
      <c r="C70" s="27" t="s">
        <v>6</v>
      </c>
      <c r="D70" s="39" t="s">
        <v>9</v>
      </c>
      <c r="E70" s="39" t="s">
        <v>9</v>
      </c>
      <c r="F70" s="33" t="s">
        <v>26</v>
      </c>
      <c r="G70" s="39" t="s">
        <v>9</v>
      </c>
      <c r="H70" s="6">
        <f>H72</f>
        <v>499835</v>
      </c>
      <c r="I70" s="6">
        <f t="shared" ref="I70:K70" si="3">I72</f>
        <v>499835</v>
      </c>
      <c r="J70" s="6">
        <f t="shared" si="3"/>
        <v>500000</v>
      </c>
      <c r="K70" s="6">
        <f t="shared" si="3"/>
        <v>499652.02</v>
      </c>
      <c r="L70" s="54"/>
      <c r="M70" s="41"/>
    </row>
    <row r="71" spans="1:13" s="32" customFormat="1" ht="13.5">
      <c r="A71" s="55"/>
      <c r="B71" s="55"/>
      <c r="C71" s="27" t="s">
        <v>7</v>
      </c>
      <c r="D71" s="39"/>
      <c r="E71" s="39"/>
      <c r="F71" s="33"/>
      <c r="G71" s="39"/>
      <c r="H71" s="6"/>
      <c r="I71" s="34"/>
      <c r="J71" s="6"/>
      <c r="K71" s="34"/>
      <c r="L71" s="54"/>
      <c r="M71" s="41"/>
    </row>
    <row r="72" spans="1:13" s="32" customFormat="1" ht="25.5">
      <c r="A72" s="55"/>
      <c r="B72" s="55"/>
      <c r="C72" s="28" t="s">
        <v>8</v>
      </c>
      <c r="D72" s="33" t="s">
        <v>10</v>
      </c>
      <c r="E72" s="39" t="s">
        <v>9</v>
      </c>
      <c r="F72" s="33" t="s">
        <v>26</v>
      </c>
      <c r="G72" s="39" t="s">
        <v>9</v>
      </c>
      <c r="H72" s="7">
        <f>H75</f>
        <v>499835</v>
      </c>
      <c r="I72" s="7">
        <f>I75</f>
        <v>499835</v>
      </c>
      <c r="J72" s="7">
        <f t="shared" ref="J72:K72" si="4">J75</f>
        <v>500000</v>
      </c>
      <c r="K72" s="7">
        <f t="shared" si="4"/>
        <v>499652.02</v>
      </c>
      <c r="L72" s="54"/>
      <c r="M72" s="41"/>
    </row>
    <row r="73" spans="1:13" s="1" customFormat="1" ht="17.25" customHeight="1">
      <c r="A73" s="53" t="s">
        <v>65</v>
      </c>
      <c r="B73" s="53" t="s">
        <v>58</v>
      </c>
      <c r="C73" s="24" t="s">
        <v>6</v>
      </c>
      <c r="D73" s="4" t="s">
        <v>23</v>
      </c>
      <c r="E73" s="29" t="s">
        <v>9</v>
      </c>
      <c r="F73" s="29" t="s">
        <v>9</v>
      </c>
      <c r="G73" s="29" t="s">
        <v>9</v>
      </c>
      <c r="H73" s="36">
        <f t="shared" ref="H73" si="5">H75</f>
        <v>499835</v>
      </c>
      <c r="I73" s="8">
        <f>I75</f>
        <v>499835</v>
      </c>
      <c r="J73" s="19">
        <v>500000</v>
      </c>
      <c r="K73" s="19">
        <v>499652.02</v>
      </c>
      <c r="L73" s="51" t="s">
        <v>92</v>
      </c>
      <c r="M73" s="42"/>
    </row>
    <row r="74" spans="1:13" s="1" customFormat="1" ht="12.75">
      <c r="A74" s="53"/>
      <c r="B74" s="53"/>
      <c r="C74" s="24" t="s">
        <v>36</v>
      </c>
      <c r="D74" s="25"/>
      <c r="E74" s="25"/>
      <c r="F74" s="25"/>
      <c r="G74" s="25"/>
      <c r="H74" s="36"/>
      <c r="I74" s="8"/>
      <c r="J74" s="19"/>
      <c r="K74" s="19"/>
      <c r="L74" s="51"/>
      <c r="M74" s="42"/>
    </row>
    <row r="75" spans="1:13" s="1" customFormat="1" ht="45.75" customHeight="1">
      <c r="A75" s="53"/>
      <c r="B75" s="53"/>
      <c r="C75" s="24" t="s">
        <v>8</v>
      </c>
      <c r="D75" s="4" t="s">
        <v>23</v>
      </c>
      <c r="E75" s="4" t="s">
        <v>10</v>
      </c>
      <c r="F75" s="4" t="s">
        <v>22</v>
      </c>
      <c r="G75" s="60" t="s">
        <v>70</v>
      </c>
      <c r="H75" s="36">
        <v>499835</v>
      </c>
      <c r="I75" s="8">
        <v>499835</v>
      </c>
      <c r="J75" s="19">
        <v>500000</v>
      </c>
      <c r="K75" s="19">
        <v>499652.02</v>
      </c>
      <c r="L75" s="51"/>
      <c r="M75" s="42"/>
    </row>
    <row r="76" spans="1:13" ht="7.5" customHeight="1">
      <c r="A76" s="3"/>
      <c r="B76" s="3"/>
      <c r="C76" s="3"/>
      <c r="D76" s="3"/>
      <c r="E76" s="3"/>
      <c r="F76" s="3"/>
      <c r="G76" s="3"/>
      <c r="H76" s="3"/>
      <c r="I76" s="3"/>
      <c r="J76" s="1"/>
      <c r="K76" s="1"/>
    </row>
    <row r="77" spans="1:13" s="15" customFormat="1" ht="24" customHeight="1">
      <c r="A77" s="14"/>
      <c r="B77" s="14" t="s">
        <v>85</v>
      </c>
      <c r="C77" s="14"/>
      <c r="D77" s="14"/>
      <c r="E77" s="14"/>
      <c r="F77" s="14"/>
      <c r="G77" s="14"/>
      <c r="J77" s="16" t="s">
        <v>82</v>
      </c>
      <c r="K77" s="17"/>
      <c r="L77" s="14"/>
    </row>
    <row r="78" spans="1:13" ht="13.5" customHeight="1">
      <c r="A78" s="11"/>
      <c r="B78" s="11"/>
      <c r="C78" s="11"/>
      <c r="D78" s="11"/>
      <c r="E78" s="11"/>
      <c r="F78" s="11"/>
      <c r="G78" s="11"/>
    </row>
    <row r="79" spans="1:13" ht="16.5">
      <c r="A79" s="11"/>
      <c r="B79" s="3"/>
      <c r="C79" s="11"/>
      <c r="D79" s="23"/>
      <c r="E79" s="11"/>
      <c r="F79" s="11"/>
      <c r="G79" s="11"/>
    </row>
    <row r="80" spans="1:13">
      <c r="B80" s="1"/>
    </row>
  </sheetData>
  <autoFilter ref="A11:N75"/>
  <mergeCells count="79">
    <mergeCell ref="B67:B69"/>
    <mergeCell ref="B30:B32"/>
    <mergeCell ref="A30:A32"/>
    <mergeCell ref="A40:A42"/>
    <mergeCell ref="L27:L29"/>
    <mergeCell ref="A43:A45"/>
    <mergeCell ref="A33:A35"/>
    <mergeCell ref="B33:B35"/>
    <mergeCell ref="L33:L35"/>
    <mergeCell ref="L43:L45"/>
    <mergeCell ref="L49:L51"/>
    <mergeCell ref="B40:B42"/>
    <mergeCell ref="J9:K9"/>
    <mergeCell ref="A15:A17"/>
    <mergeCell ref="B15:B17"/>
    <mergeCell ref="A21:A23"/>
    <mergeCell ref="B21:B23"/>
    <mergeCell ref="A12:A14"/>
    <mergeCell ref="A18:A20"/>
    <mergeCell ref="A24:A26"/>
    <mergeCell ref="B24:B26"/>
    <mergeCell ref="A27:A29"/>
    <mergeCell ref="B27:B29"/>
    <mergeCell ref="L30:L32"/>
    <mergeCell ref="A3:L3"/>
    <mergeCell ref="A4:L4"/>
    <mergeCell ref="A5:L5"/>
    <mergeCell ref="A6:L6"/>
    <mergeCell ref="A8:A11"/>
    <mergeCell ref="B8:B11"/>
    <mergeCell ref="C8:C11"/>
    <mergeCell ref="D8:G8"/>
    <mergeCell ref="H8:K8"/>
    <mergeCell ref="L8:L11"/>
    <mergeCell ref="D9:D11"/>
    <mergeCell ref="E9:E11"/>
    <mergeCell ref="J10:J11"/>
    <mergeCell ref="G9:G11"/>
    <mergeCell ref="F9:F11"/>
    <mergeCell ref="H9:I10"/>
    <mergeCell ref="L15:L17"/>
    <mergeCell ref="L12:L14"/>
    <mergeCell ref="B18:B20"/>
    <mergeCell ref="L21:L23"/>
    <mergeCell ref="L24:L26"/>
    <mergeCell ref="B12:B14"/>
    <mergeCell ref="L18:L20"/>
    <mergeCell ref="A73:A75"/>
    <mergeCell ref="B73:B75"/>
    <mergeCell ref="A70:A72"/>
    <mergeCell ref="B70:B72"/>
    <mergeCell ref="B36:B39"/>
    <mergeCell ref="A64:A66"/>
    <mergeCell ref="B64:B66"/>
    <mergeCell ref="B43:B45"/>
    <mergeCell ref="A55:A57"/>
    <mergeCell ref="B55:B57"/>
    <mergeCell ref="A52:A54"/>
    <mergeCell ref="B52:B54"/>
    <mergeCell ref="B46:B48"/>
    <mergeCell ref="A46:A48"/>
    <mergeCell ref="A49:A51"/>
    <mergeCell ref="B49:B51"/>
    <mergeCell ref="L73:L75"/>
    <mergeCell ref="L55:L57"/>
    <mergeCell ref="L58:L60"/>
    <mergeCell ref="L64:L66"/>
    <mergeCell ref="A36:A39"/>
    <mergeCell ref="L40:L42"/>
    <mergeCell ref="L46:L48"/>
    <mergeCell ref="L67:L69"/>
    <mergeCell ref="L52:L54"/>
    <mergeCell ref="L61:L63"/>
    <mergeCell ref="A58:A60"/>
    <mergeCell ref="B58:B60"/>
    <mergeCell ref="A61:A63"/>
    <mergeCell ref="B61:B63"/>
    <mergeCell ref="L70:L72"/>
    <mergeCell ref="A67:A69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1" fitToHeight="4" orientation="landscape" r:id="rId1"/>
  <rowBreaks count="3" manualBreakCount="3">
    <brk id="26" max="11" man="1"/>
    <brk id="45" max="11" man="1"/>
    <brk id="6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печать</vt:lpstr>
      <vt:lpstr>'На печать'!Заголовки_для_печати</vt:lpstr>
      <vt:lpstr>'На печать'!Область_печати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2025-04-21T01:54:28Z</dcterms:modified>
</cp:coreProperties>
</file>