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Лист2" sheetId="2" r:id="rId1"/>
    <sheet name="Лист3" sheetId="3" r:id="rId2"/>
  </sheet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77" i="2"/>
  <c r="L77"/>
  <c r="M77"/>
  <c r="N77"/>
  <c r="J77"/>
  <c r="J71" l="1"/>
  <c r="K60"/>
  <c r="K61"/>
  <c r="K62"/>
  <c r="K63"/>
  <c r="K64"/>
  <c r="K65"/>
  <c r="K66"/>
  <c r="K67"/>
  <c r="K68"/>
  <c r="K69"/>
  <c r="K70"/>
  <c r="K71"/>
  <c r="K72"/>
  <c r="K76"/>
  <c r="K73"/>
  <c r="K74"/>
  <c r="K75"/>
  <c r="J60"/>
  <c r="J61"/>
  <c r="J62"/>
  <c r="J63"/>
  <c r="J64"/>
  <c r="N64" s="1"/>
  <c r="J65"/>
  <c r="J66"/>
  <c r="J67"/>
  <c r="J68"/>
  <c r="N68" s="1"/>
  <c r="J69"/>
  <c r="J70"/>
  <c r="J72"/>
  <c r="N72" s="1"/>
  <c r="J76"/>
  <c r="N76" s="1"/>
  <c r="J73"/>
  <c r="N73" s="1"/>
  <c r="J74"/>
  <c r="N74" s="1"/>
  <c r="J75"/>
  <c r="N75" s="1"/>
  <c r="J4"/>
  <c r="L59"/>
  <c r="K59"/>
  <c r="J59"/>
  <c r="L58"/>
  <c r="K58"/>
  <c r="J58"/>
  <c r="L57"/>
  <c r="K57"/>
  <c r="J57"/>
  <c r="L56"/>
  <c r="K56"/>
  <c r="J56"/>
  <c r="L55"/>
  <c r="K55"/>
  <c r="J55"/>
  <c r="L54"/>
  <c r="K54"/>
  <c r="J54"/>
  <c r="L53"/>
  <c r="K53"/>
  <c r="J53"/>
  <c r="L52"/>
  <c r="K52"/>
  <c r="J52"/>
  <c r="L51"/>
  <c r="K51"/>
  <c r="J51"/>
  <c r="L50"/>
  <c r="K50"/>
  <c r="J50"/>
  <c r="L49"/>
  <c r="K49"/>
  <c r="J49"/>
  <c r="L48"/>
  <c r="K48"/>
  <c r="J48"/>
  <c r="L47"/>
  <c r="K47"/>
  <c r="J47"/>
  <c r="L46"/>
  <c r="K46"/>
  <c r="J46"/>
  <c r="L45"/>
  <c r="K45"/>
  <c r="J45"/>
  <c r="L44"/>
  <c r="K44"/>
  <c r="J44"/>
  <c r="L43"/>
  <c r="K43"/>
  <c r="J43"/>
  <c r="L42"/>
  <c r="K42"/>
  <c r="J42"/>
  <c r="L41"/>
  <c r="K41"/>
  <c r="J41"/>
  <c r="L40"/>
  <c r="K40"/>
  <c r="J40"/>
  <c r="L39"/>
  <c r="K39"/>
  <c r="J39"/>
  <c r="L38"/>
  <c r="K38"/>
  <c r="J38"/>
  <c r="L37"/>
  <c r="K37"/>
  <c r="J37"/>
  <c r="L36"/>
  <c r="K36"/>
  <c r="J36"/>
  <c r="L35"/>
  <c r="K35"/>
  <c r="J35"/>
  <c r="L34"/>
  <c r="K34"/>
  <c r="J34"/>
  <c r="L33"/>
  <c r="K33"/>
  <c r="J33"/>
  <c r="L32"/>
  <c r="K32"/>
  <c r="J32"/>
  <c r="L31"/>
  <c r="K31"/>
  <c r="J31"/>
  <c r="L30"/>
  <c r="K30"/>
  <c r="J30"/>
  <c r="L29"/>
  <c r="K29"/>
  <c r="J29"/>
  <c r="L28"/>
  <c r="K28"/>
  <c r="J28"/>
  <c r="L27"/>
  <c r="K27"/>
  <c r="J27"/>
  <c r="L26"/>
  <c r="K26"/>
  <c r="J26"/>
  <c r="L25"/>
  <c r="K25"/>
  <c r="J25"/>
  <c r="L24"/>
  <c r="K24"/>
  <c r="J24"/>
  <c r="L23"/>
  <c r="K23"/>
  <c r="J23"/>
  <c r="L22"/>
  <c r="K22"/>
  <c r="J22"/>
  <c r="L21"/>
  <c r="K21"/>
  <c r="J21"/>
  <c r="L20"/>
  <c r="K20"/>
  <c r="J20"/>
  <c r="L19"/>
  <c r="K19"/>
  <c r="J19"/>
  <c r="L18"/>
  <c r="K18"/>
  <c r="J18"/>
  <c r="L17"/>
  <c r="K17"/>
  <c r="J17"/>
  <c r="L16"/>
  <c r="K16"/>
  <c r="J16"/>
  <c r="L15"/>
  <c r="K15"/>
  <c r="J15"/>
  <c r="L14"/>
  <c r="K14"/>
  <c r="J14"/>
  <c r="L13"/>
  <c r="K13"/>
  <c r="J13"/>
  <c r="L12"/>
  <c r="K12"/>
  <c r="J12"/>
  <c r="L11"/>
  <c r="K11"/>
  <c r="J11"/>
  <c r="L10"/>
  <c r="K10"/>
  <c r="J10"/>
  <c r="L9"/>
  <c r="K9"/>
  <c r="J9"/>
  <c r="L8"/>
  <c r="K8"/>
  <c r="J8"/>
  <c r="L7"/>
  <c r="K7"/>
  <c r="J7"/>
  <c r="L6"/>
  <c r="K6"/>
  <c r="J6"/>
  <c r="L5"/>
  <c r="K5"/>
  <c r="J5"/>
  <c r="L4"/>
  <c r="K4"/>
  <c r="P76" l="1"/>
  <c r="O76"/>
  <c r="P68"/>
  <c r="O68"/>
  <c r="P64"/>
  <c r="O64"/>
  <c r="P74"/>
  <c r="O74"/>
  <c r="O75"/>
  <c r="P75"/>
  <c r="P72"/>
  <c r="O72"/>
  <c r="N70"/>
  <c r="N66"/>
  <c r="N62"/>
  <c r="N71"/>
  <c r="N67"/>
  <c r="N63"/>
  <c r="P73"/>
  <c r="O73"/>
  <c r="N69"/>
  <c r="N65"/>
  <c r="N61"/>
  <c r="M65"/>
  <c r="M61"/>
  <c r="M74"/>
  <c r="M66"/>
  <c r="M76"/>
  <c r="N60"/>
  <c r="M64"/>
  <c r="M67"/>
  <c r="M73"/>
  <c r="M70"/>
  <c r="M71"/>
  <c r="M72"/>
  <c r="M75"/>
  <c r="M69"/>
  <c r="M68"/>
  <c r="M63"/>
  <c r="M62"/>
  <c r="M60"/>
  <c r="N11"/>
  <c r="O11" s="1"/>
  <c r="N15"/>
  <c r="N31"/>
  <c r="N39"/>
  <c r="M47"/>
  <c r="N51"/>
  <c r="M55"/>
  <c r="M59"/>
  <c r="M43"/>
  <c r="N35"/>
  <c r="O35" s="1"/>
  <c r="N27"/>
  <c r="O27" s="1"/>
  <c r="M23"/>
  <c r="N19"/>
  <c r="M7"/>
  <c r="M13"/>
  <c r="N17"/>
  <c r="N57"/>
  <c r="O57" s="1"/>
  <c r="N4"/>
  <c r="N8"/>
  <c r="O8" s="1"/>
  <c r="M12"/>
  <c r="M16"/>
  <c r="M20"/>
  <c r="N24"/>
  <c r="M28"/>
  <c r="M32"/>
  <c r="M36"/>
  <c r="M40"/>
  <c r="M44"/>
  <c r="M48"/>
  <c r="M52"/>
  <c r="M56"/>
  <c r="N5"/>
  <c r="O5" s="1"/>
  <c r="N9"/>
  <c r="O9" s="1"/>
  <c r="N21"/>
  <c r="M25"/>
  <c r="M29"/>
  <c r="M33"/>
  <c r="N37"/>
  <c r="N41"/>
  <c r="N45"/>
  <c r="O45" s="1"/>
  <c r="N49"/>
  <c r="M53"/>
  <c r="M6"/>
  <c r="M10"/>
  <c r="M14"/>
  <c r="M18"/>
  <c r="M22"/>
  <c r="N26"/>
  <c r="N30"/>
  <c r="N34"/>
  <c r="M38"/>
  <c r="N42"/>
  <c r="O42" s="1"/>
  <c r="N46"/>
  <c r="M50"/>
  <c r="N54"/>
  <c r="O54" s="1"/>
  <c r="M58"/>
  <c r="N6"/>
  <c r="O6" s="1"/>
  <c r="N7"/>
  <c r="O7" s="1"/>
  <c r="N10"/>
  <c r="O10" s="1"/>
  <c r="N12"/>
  <c r="O12" s="1"/>
  <c r="N13"/>
  <c r="O13" s="1"/>
  <c r="N14"/>
  <c r="O14" s="1"/>
  <c r="N16"/>
  <c r="O16" s="1"/>
  <c r="N18"/>
  <c r="O18" s="1"/>
  <c r="N20"/>
  <c r="O20" s="1"/>
  <c r="N22"/>
  <c r="O22" s="1"/>
  <c r="N23"/>
  <c r="O23" s="1"/>
  <c r="N25"/>
  <c r="O25" s="1"/>
  <c r="N28"/>
  <c r="O28" s="1"/>
  <c r="N29"/>
  <c r="O29" s="1"/>
  <c r="N32"/>
  <c r="O32" s="1"/>
  <c r="N33"/>
  <c r="O33" s="1"/>
  <c r="N36"/>
  <c r="O36" s="1"/>
  <c r="N38"/>
  <c r="O38" s="1"/>
  <c r="N40"/>
  <c r="O40" s="1"/>
  <c r="N43"/>
  <c r="O43" s="1"/>
  <c r="N44"/>
  <c r="O44" s="1"/>
  <c r="N47"/>
  <c r="O47" s="1"/>
  <c r="N48"/>
  <c r="O48" s="1"/>
  <c r="N50"/>
  <c r="O50" s="1"/>
  <c r="N52"/>
  <c r="O52" s="1"/>
  <c r="N53"/>
  <c r="O53" s="1"/>
  <c r="M4"/>
  <c r="M5"/>
  <c r="M8"/>
  <c r="M9"/>
  <c r="M11"/>
  <c r="M15"/>
  <c r="M17"/>
  <c r="M19"/>
  <c r="M21"/>
  <c r="M24"/>
  <c r="M26"/>
  <c r="M27"/>
  <c r="M30"/>
  <c r="M31"/>
  <c r="M34"/>
  <c r="M35"/>
  <c r="M37"/>
  <c r="M39"/>
  <c r="M41"/>
  <c r="M42"/>
  <c r="M45"/>
  <c r="M46"/>
  <c r="M49"/>
  <c r="M51"/>
  <c r="M54"/>
  <c r="M57"/>
  <c r="N55"/>
  <c r="O55" s="1"/>
  <c r="N56"/>
  <c r="O56" s="1"/>
  <c r="N58"/>
  <c r="O58" s="1"/>
  <c r="N59"/>
  <c r="P26" l="1"/>
  <c r="O26"/>
  <c r="P17"/>
  <c r="O17"/>
  <c r="P39"/>
  <c r="O39"/>
  <c r="P62"/>
  <c r="O62"/>
  <c r="P46"/>
  <c r="O46"/>
  <c r="P49"/>
  <c r="O49"/>
  <c r="P34"/>
  <c r="O34"/>
  <c r="P37"/>
  <c r="O37"/>
  <c r="P21"/>
  <c r="O21"/>
  <c r="P51"/>
  <c r="O51"/>
  <c r="P15"/>
  <c r="O15"/>
  <c r="P61"/>
  <c r="O61"/>
  <c r="P67"/>
  <c r="O67"/>
  <c r="P70"/>
  <c r="O70"/>
  <c r="P41"/>
  <c r="O41"/>
  <c r="P24"/>
  <c r="O24"/>
  <c r="P31"/>
  <c r="O31"/>
  <c r="P63"/>
  <c r="O63"/>
  <c r="P66"/>
  <c r="O66"/>
  <c r="P69"/>
  <c r="O69"/>
  <c r="P30"/>
  <c r="O30"/>
  <c r="P19"/>
  <c r="O19"/>
  <c r="P65"/>
  <c r="O65"/>
  <c r="O71"/>
  <c r="P71"/>
  <c r="P60"/>
  <c r="P57"/>
  <c r="P4"/>
  <c r="O60"/>
  <c r="P35"/>
  <c r="P9"/>
  <c r="P27"/>
  <c r="P42"/>
  <c r="P45"/>
  <c r="P8"/>
  <c r="P11"/>
  <c r="P5"/>
  <c r="P54"/>
  <c r="O4"/>
  <c r="P53"/>
  <c r="P38"/>
  <c r="P29"/>
  <c r="P22"/>
  <c r="P14"/>
  <c r="P7"/>
  <c r="P56"/>
  <c r="P48"/>
  <c r="P40"/>
  <c r="P32"/>
  <c r="P23"/>
  <c r="P16"/>
  <c r="P10"/>
  <c r="P55"/>
  <c r="P47"/>
  <c r="P58"/>
  <c r="P50"/>
  <c r="P43"/>
  <c r="P33"/>
  <c r="P25"/>
  <c r="P18"/>
  <c r="P12"/>
  <c r="O59"/>
  <c r="P59"/>
  <c r="P52"/>
  <c r="P44"/>
  <c r="P36"/>
  <c r="P28"/>
  <c r="P20"/>
  <c r="P13"/>
  <c r="P6"/>
</calcChain>
</file>

<file path=xl/sharedStrings.xml><?xml version="1.0" encoding="utf-8"?>
<sst xmlns="http://schemas.openxmlformats.org/spreadsheetml/2006/main" count="232" uniqueCount="155">
  <si>
    <t>№</t>
  </si>
  <si>
    <t>п. Подгорный,  ул. Боровая, д. 3</t>
  </si>
  <si>
    <t>Ремонт проезда</t>
  </si>
  <si>
    <t>п. Подгорный,  ул. Кировская, д. 8</t>
  </si>
  <si>
    <t>п. Подгорный,  ул. Кировская, д. 9а</t>
  </si>
  <si>
    <t>п. Подгорный,, ул. Кировская, д. 19</t>
  </si>
  <si>
    <t>п. Подгорный,,  ул. Лесная, д. 2</t>
  </si>
  <si>
    <t>п. Подгорный,  ул. Лесная, д. 4</t>
  </si>
  <si>
    <t>п. Подгорный,  ул. Лесная, д. 6</t>
  </si>
  <si>
    <t>п. Подгорный,  ул. Мира, д. 12</t>
  </si>
  <si>
    <t>п. Подгорный,  ул. Мира, д. 14</t>
  </si>
  <si>
    <t>п. Подгорный,  ул. Мира, д. 16</t>
  </si>
  <si>
    <t>п. Подгорный,  ул. Строительная д. 19</t>
  </si>
  <si>
    <t>п. Подгорный,  ул. Строительная д. 21</t>
  </si>
  <si>
    <t>ул. 60 лет ВЛКСМ, дом 38</t>
  </si>
  <si>
    <t>Ремонт проезда, установка урн</t>
  </si>
  <si>
    <t>ул. 60 лет ВЛКСМ, д. 68</t>
  </si>
  <si>
    <t>ул. 60 лет ВЛКСМ, д. 72</t>
  </si>
  <si>
    <t>Установка скамеек и урн, обеспечение освещения</t>
  </si>
  <si>
    <t>Оборудование детской и спортивной  площадок</t>
  </si>
  <si>
    <t>пр. Курчатова д.8</t>
  </si>
  <si>
    <t>пр. Курчатова д.14</t>
  </si>
  <si>
    <t>пр. Курчатова, д. 22</t>
  </si>
  <si>
    <t>пр. Курчатова, д. 68</t>
  </si>
  <si>
    <t>пр. .Ленинградский, д.1</t>
  </si>
  <si>
    <t>пр. Ленинградский, д. 9</t>
  </si>
  <si>
    <t>пр. Ленинградский, д. 27</t>
  </si>
  <si>
    <t>Установка скамеек и урн</t>
  </si>
  <si>
    <t>пр. Ленинградский, д. 29</t>
  </si>
  <si>
    <t>пр. Ленинградский, д. 49</t>
  </si>
  <si>
    <t>пр. Ленинградский, д. 75</t>
  </si>
  <si>
    <t>пр. Мира, д. 9</t>
  </si>
  <si>
    <t>пр. Мира, д. 11</t>
  </si>
  <si>
    <t>ул. Андреева, д. 21</t>
  </si>
  <si>
    <t>ул. Восточная, д. 57</t>
  </si>
  <si>
    <t>ул. Комсомольская, д. 23</t>
  </si>
  <si>
    <t>ул. Комсомольская, д. 27</t>
  </si>
  <si>
    <t>ул. Комсомольская, д. 29</t>
  </si>
  <si>
    <t>ул. Комсомольская, д. 56</t>
  </si>
  <si>
    <t>ул. Королева, д. 9</t>
  </si>
  <si>
    <t>ул. Королева,  д. 11</t>
  </si>
  <si>
    <t>ул. Королева, д. 15</t>
  </si>
  <si>
    <t>ул. Ленина, д. 14</t>
  </si>
  <si>
    <t>ул. Ленина д. 20</t>
  </si>
  <si>
    <t>ул. Ленина. д. 47А</t>
  </si>
  <si>
    <t>ул. Малая Садовая, д. 4</t>
  </si>
  <si>
    <t>ул. Маяковского, д.  4А</t>
  </si>
  <si>
    <t>ул. Маяковского, д. 23</t>
  </si>
  <si>
    <t>ул. Поселковая, д. 49</t>
  </si>
  <si>
    <t>Ул. Пушкина, д. 35</t>
  </si>
  <si>
    <t>ул. Саянская, д. 19</t>
  </si>
  <si>
    <t>ул. Саянская, д. 23</t>
  </si>
  <si>
    <t>ул. Свердлова, д. 8</t>
  </si>
  <si>
    <t>ул. Свердлова, д. 11</t>
  </si>
  <si>
    <t>ул. Свердлова, д. 18</t>
  </si>
  <si>
    <t>ул. Свердлова, д. 20</t>
  </si>
  <si>
    <t>ул. Свердлова, д. 45</t>
  </si>
  <si>
    <t>ул. Свердлова, д. 51</t>
  </si>
  <si>
    <t>ул. Советской Армии, д. 29</t>
  </si>
  <si>
    <t>ул. Школьная д. 50А</t>
  </si>
  <si>
    <t>ул. Школьная, д. 53</t>
  </si>
  <si>
    <t>ул. Школьная, д. 53А</t>
  </si>
  <si>
    <t>Адрес дворовой территории</t>
  </si>
  <si>
    <t>Площадь дворовой территории, кв.м.</t>
  </si>
  <si>
    <t>Перечень выполняемых работ из минимального перечня</t>
  </si>
  <si>
    <t>Перечень выполняемых работ из дополнительного перечня</t>
  </si>
  <si>
    <t>Сметная стоимость выполнения работ, руб.</t>
  </si>
  <si>
    <t>Размер финансового участия жителей многоквартирного дома, руб.</t>
  </si>
  <si>
    <t>п/п</t>
  </si>
  <si>
    <t>Ремонт проезда, установка скамеек и урн</t>
  </si>
  <si>
    <t>№ п/п</t>
  </si>
  <si>
    <t>Адрес МКД</t>
  </si>
  <si>
    <t>Сметная стоимость благоустройства</t>
  </si>
  <si>
    <t>Сумма софинансирования</t>
  </si>
  <si>
    <t>Из государственного и краевого  бюджета</t>
  </si>
  <si>
    <t>Государственный бюджет</t>
  </si>
  <si>
    <t>Краевой бюджет</t>
  </si>
  <si>
    <t>Лавочки</t>
  </si>
  <si>
    <t>Урны</t>
  </si>
  <si>
    <t>Городок</t>
  </si>
  <si>
    <t>Освещение</t>
  </si>
  <si>
    <t>Общая</t>
  </si>
  <si>
    <t>2%</t>
  </si>
  <si>
    <t>20%</t>
  </si>
  <si>
    <t>1%    из гор. бюджета</t>
  </si>
  <si>
    <t xml:space="preserve">п. Подгорный,  ул. Кировская, д. 9а </t>
  </si>
  <si>
    <t xml:space="preserve">п. Подгорный,  ул. Мира, д. 12 </t>
  </si>
  <si>
    <t xml:space="preserve">п. Подгорный,  ул. Мира, д. 14 </t>
  </si>
  <si>
    <t xml:space="preserve">п. Подгорный,  ул. Мира, д. 16 </t>
  </si>
  <si>
    <t xml:space="preserve">пр. Курчатова д.14 </t>
  </si>
  <si>
    <t xml:space="preserve">пр. Курчатова, д. 22 </t>
  </si>
  <si>
    <t xml:space="preserve">пр. Курчатова, д. 68 </t>
  </si>
  <si>
    <t xml:space="preserve">пр. Курчатова, д. 8 </t>
  </si>
  <si>
    <t xml:space="preserve">пр. Ленинградский, д. 29 </t>
  </si>
  <si>
    <t xml:space="preserve">пр. Ленинградский, д. 49 </t>
  </si>
  <si>
    <t xml:space="preserve">пр. Мира, д. 9 </t>
  </si>
  <si>
    <t xml:space="preserve">пр. Мира, д. 11 </t>
  </si>
  <si>
    <t xml:space="preserve">ул. 60 лет ВЛКСМ, д. 68 </t>
  </si>
  <si>
    <t xml:space="preserve">ул. Андреева, д. 21 </t>
  </si>
  <si>
    <t xml:space="preserve">ул. Комсомольская, д. 23 </t>
  </si>
  <si>
    <t xml:space="preserve">ул. Комсомольская, д. 27 </t>
  </si>
  <si>
    <t xml:space="preserve">ул. Королева,  д. 11 </t>
  </si>
  <si>
    <t xml:space="preserve">ул. Королева, д. 15 </t>
  </si>
  <si>
    <t xml:space="preserve">ул. Ленина, д. 14 </t>
  </si>
  <si>
    <t xml:space="preserve">ул. Малая Садовая, д. 4 </t>
  </si>
  <si>
    <t xml:space="preserve">ул. Маяковского, д. 23 </t>
  </si>
  <si>
    <t xml:space="preserve">ул. Пушкина, д. 35 </t>
  </si>
  <si>
    <t xml:space="preserve">ул. Саянская, д. 19 </t>
  </si>
  <si>
    <t xml:space="preserve">ул. Саянская, д. 23 </t>
  </si>
  <si>
    <t xml:space="preserve">ул. Свердлова, д. 8 </t>
  </si>
  <si>
    <t xml:space="preserve">ул. Свердлова, д. 11 </t>
  </si>
  <si>
    <t xml:space="preserve">ул. Свердлова, д. 18 </t>
  </si>
  <si>
    <t xml:space="preserve">ул. Свердлова, д. 20 </t>
  </si>
  <si>
    <t xml:space="preserve">ул. Свердлова, д. 45 </t>
  </si>
  <si>
    <t xml:space="preserve">ул. Свердлова, д. 51 </t>
  </si>
  <si>
    <t xml:space="preserve">ул. Толстого, д. 5 </t>
  </si>
  <si>
    <t>07.04.17 в 15:40</t>
  </si>
  <si>
    <t xml:space="preserve">ул. Восточная, д. 1 </t>
  </si>
  <si>
    <t>07.04.17 в 15:44</t>
  </si>
  <si>
    <t>ул. Комсомольская, д. 31</t>
  </si>
  <si>
    <t>07.04.17 в 17:06</t>
  </si>
  <si>
    <t xml:space="preserve"> пр. Курчатова, д. 52 </t>
  </si>
  <si>
    <t>07.04.17 в 15:31</t>
  </si>
  <si>
    <t xml:space="preserve"> пр. Центральный, д. 8 </t>
  </si>
  <si>
    <t>07.04.17 в 15:37</t>
  </si>
  <si>
    <t xml:space="preserve">ул. Королева, д. 13 </t>
  </si>
  <si>
    <t>07.04.17 в 15:33</t>
  </si>
  <si>
    <t xml:space="preserve">ул. Андреева, д. 3 </t>
  </si>
  <si>
    <t>07.04.17 в 15:58</t>
  </si>
  <si>
    <t xml:space="preserve">ул. Ленина, д. 12 </t>
  </si>
  <si>
    <t>07.04.17 в 16:02</t>
  </si>
  <si>
    <t xml:space="preserve">ул. Маяковского, д. 4Б </t>
  </si>
  <si>
    <t>07.04.17 в 17:09</t>
  </si>
  <si>
    <t xml:space="preserve">ул. Свердлова, д. 16 </t>
  </si>
  <si>
    <t>07.04.17 в 15:52</t>
  </si>
  <si>
    <t xml:space="preserve">ул. Комсомольская, д. 54 </t>
  </si>
  <si>
    <t>07.04.17 в 15:26</t>
  </si>
  <si>
    <t xml:space="preserve">ул. Маяковского, д. 25 </t>
  </si>
  <si>
    <t>07.04.17 в 15:28</t>
  </si>
  <si>
    <t xml:space="preserve">ул. Октябрьская, д. 36 </t>
  </si>
  <si>
    <t>07.04.17 в 15:53</t>
  </si>
  <si>
    <t xml:space="preserve">ул. Свердлова, д. 53 </t>
  </si>
  <si>
    <t>07.04.17 в 17:08</t>
  </si>
  <si>
    <t xml:space="preserve">пр. Ленинградский, д. 19 </t>
  </si>
  <si>
    <t>07.04.17 в 15:20</t>
  </si>
  <si>
    <t xml:space="preserve"> пр. Ленинградский, д. 99</t>
  </si>
  <si>
    <t>07.04.17 в 15:15</t>
  </si>
  <si>
    <t>ул. 60 лет ВЛКСМ, д. 14</t>
  </si>
  <si>
    <t>07.04.17 в 15:18</t>
  </si>
  <si>
    <t>Дата и время поступления заявки</t>
  </si>
  <si>
    <t>Количество баллов</t>
  </si>
  <si>
    <t>п. Подгорный,  ул. Лесная, д. 2</t>
  </si>
  <si>
    <t xml:space="preserve">п. Подгорный, ул. Кировская, д. 19 </t>
  </si>
  <si>
    <t>Итого</t>
  </si>
  <si>
    <t>Приложение № 2  к протоколу общественной комиссии по развитию городской среды от 08.06.2017</t>
  </si>
</sst>
</file>

<file path=xl/styles.xml><?xml version="1.0" encoding="utf-8"?>
<styleSheet xmlns="http://schemas.openxmlformats.org/spreadsheetml/2006/main">
  <fonts count="9"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2" borderId="0" applyBorder="0" applyProtection="0"/>
  </cellStyleXfs>
  <cellXfs count="59">
    <xf numFmtId="0" fontId="0" fillId="0" borderId="0" xfId="0"/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4" xfId="0" applyFont="1" applyBorder="1" applyAlignment="1">
      <alignment wrapText="1"/>
    </xf>
    <xf numFmtId="0" fontId="6" fillId="0" borderId="0" xfId="0" applyFont="1" applyFill="1"/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wrapText="1"/>
    </xf>
    <xf numFmtId="0" fontId="5" fillId="0" borderId="0" xfId="0" applyFont="1" applyFill="1"/>
    <xf numFmtId="2" fontId="5" fillId="0" borderId="0" xfId="0" applyNumberFormat="1" applyFont="1" applyFill="1"/>
    <xf numFmtId="0" fontId="5" fillId="0" borderId="0" xfId="0" applyFont="1" applyFill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/>
    <xf numFmtId="3" fontId="5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/>
    </xf>
    <xf numFmtId="2" fontId="5" fillId="0" borderId="10" xfId="0" applyNumberFormat="1" applyFont="1" applyFill="1" applyBorder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2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/>
    </xf>
    <xf numFmtId="2" fontId="5" fillId="0" borderId="6" xfId="0" applyNumberFormat="1" applyFont="1" applyFill="1" applyBorder="1"/>
    <xf numFmtId="2" fontId="5" fillId="0" borderId="12" xfId="0" applyNumberFormat="1" applyFont="1" applyFill="1" applyBorder="1"/>
    <xf numFmtId="0" fontId="5" fillId="0" borderId="0" xfId="0" applyFont="1" applyFill="1" applyAlignment="1">
      <alignment vertical="center" wrapText="1"/>
    </xf>
    <xf numFmtId="2" fontId="5" fillId="0" borderId="1" xfId="0" applyNumberFormat="1" applyFont="1" applyFill="1" applyBorder="1" applyAlignment="1">
      <alignment vertical="center"/>
    </xf>
    <xf numFmtId="2" fontId="5" fillId="0" borderId="10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2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6" fillId="0" borderId="10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wrapText="1"/>
    </xf>
    <xf numFmtId="2" fontId="4" fillId="3" borderId="8" xfId="0" applyNumberFormat="1" applyFont="1" applyFill="1" applyBorder="1" applyAlignment="1">
      <alignment horizontal="center" wrapText="1"/>
    </xf>
    <xf numFmtId="2" fontId="5" fillId="3" borderId="8" xfId="0" applyNumberFormat="1" applyFont="1" applyFill="1" applyBorder="1" applyAlignment="1">
      <alignment horizontal="center" vertical="center" wrapText="1"/>
    </xf>
    <xf numFmtId="2" fontId="4" fillId="3" borderId="8" xfId="0" applyNumberFormat="1" applyFont="1" applyFill="1" applyBorder="1" applyAlignment="1">
      <alignment horizontal="center" vertical="center" wrapText="1"/>
    </xf>
    <xf numFmtId="2" fontId="5" fillId="3" borderId="11" xfId="0" applyNumberFormat="1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79"/>
  <sheetViews>
    <sheetView tabSelected="1" topLeftCell="A64" zoomScaleNormal="100" workbookViewId="0">
      <selection activeCell="G69" sqref="G69"/>
    </sheetView>
  </sheetViews>
  <sheetFormatPr defaultRowHeight="18.75" customHeight="1"/>
  <cols>
    <col min="1" max="1" width="6.5703125" style="15" customWidth="1"/>
    <col min="2" max="2" width="36.85546875" style="34" customWidth="1"/>
    <col min="3" max="3" width="21.140625" style="21" hidden="1" customWidth="1"/>
    <col min="4" max="4" width="11" style="21" hidden="1" customWidth="1"/>
    <col min="5" max="5" width="16" style="39" customWidth="1"/>
    <col min="6" max="6" width="10.85546875" style="14" customWidth="1"/>
    <col min="7" max="7" width="10.5703125" style="14" customWidth="1"/>
    <col min="8" max="8" width="11.140625" style="14" customWidth="1"/>
    <col min="9" max="9" width="10.7109375" style="14" customWidth="1"/>
    <col min="10" max="10" width="11.5703125" style="14" customWidth="1"/>
    <col min="11" max="11" width="10.85546875" style="14" customWidth="1"/>
    <col min="12" max="12" width="10" style="14" customWidth="1"/>
    <col min="13" max="13" width="12" style="14" customWidth="1"/>
    <col min="14" max="14" width="13.42578125" style="13" customWidth="1"/>
    <col min="15" max="16" width="19.85546875" style="14" hidden="1" customWidth="1"/>
    <col min="17" max="17" width="16.140625" style="13" customWidth="1"/>
    <col min="18" max="18" width="11.5703125" style="13" customWidth="1"/>
    <col min="19" max="19" width="11" style="13" bestFit="1" customWidth="1"/>
    <col min="20" max="256" width="9.140625" style="13"/>
    <col min="257" max="257" width="6.5703125" style="13" customWidth="1"/>
    <col min="258" max="258" width="36.28515625" style="13" customWidth="1"/>
    <col min="259" max="259" width="13.28515625" style="13" customWidth="1"/>
    <col min="260" max="260" width="10.85546875" style="13" customWidth="1"/>
    <col min="261" max="261" width="10.5703125" style="13" customWidth="1"/>
    <col min="262" max="262" width="11.140625" style="13" customWidth="1"/>
    <col min="263" max="263" width="10.7109375" style="13" customWidth="1"/>
    <col min="264" max="264" width="11.5703125" style="13" customWidth="1"/>
    <col min="265" max="265" width="10.85546875" style="13" customWidth="1"/>
    <col min="266" max="266" width="10" style="13" customWidth="1"/>
    <col min="267" max="267" width="12" style="13" customWidth="1"/>
    <col min="268" max="268" width="13.42578125" style="13" customWidth="1"/>
    <col min="269" max="272" width="0" style="13" hidden="1" customWidth="1"/>
    <col min="273" max="273" width="9.140625" style="13"/>
    <col min="274" max="274" width="11.5703125" style="13" customWidth="1"/>
    <col min="275" max="275" width="11" style="13" bestFit="1" customWidth="1"/>
    <col min="276" max="512" width="9.140625" style="13"/>
    <col min="513" max="513" width="6.5703125" style="13" customWidth="1"/>
    <col min="514" max="514" width="36.28515625" style="13" customWidth="1"/>
    <col min="515" max="515" width="13.28515625" style="13" customWidth="1"/>
    <col min="516" max="516" width="10.85546875" style="13" customWidth="1"/>
    <col min="517" max="517" width="10.5703125" style="13" customWidth="1"/>
    <col min="518" max="518" width="11.140625" style="13" customWidth="1"/>
    <col min="519" max="519" width="10.7109375" style="13" customWidth="1"/>
    <col min="520" max="520" width="11.5703125" style="13" customWidth="1"/>
    <col min="521" max="521" width="10.85546875" style="13" customWidth="1"/>
    <col min="522" max="522" width="10" style="13" customWidth="1"/>
    <col min="523" max="523" width="12" style="13" customWidth="1"/>
    <col min="524" max="524" width="13.42578125" style="13" customWidth="1"/>
    <col min="525" max="528" width="0" style="13" hidden="1" customWidth="1"/>
    <col min="529" max="529" width="9.140625" style="13"/>
    <col min="530" max="530" width="11.5703125" style="13" customWidth="1"/>
    <col min="531" max="531" width="11" style="13" bestFit="1" customWidth="1"/>
    <col min="532" max="768" width="9.140625" style="13"/>
    <col min="769" max="769" width="6.5703125" style="13" customWidth="1"/>
    <col min="770" max="770" width="36.28515625" style="13" customWidth="1"/>
    <col min="771" max="771" width="13.28515625" style="13" customWidth="1"/>
    <col min="772" max="772" width="10.85546875" style="13" customWidth="1"/>
    <col min="773" max="773" width="10.5703125" style="13" customWidth="1"/>
    <col min="774" max="774" width="11.140625" style="13" customWidth="1"/>
    <col min="775" max="775" width="10.7109375" style="13" customWidth="1"/>
    <col min="776" max="776" width="11.5703125" style="13" customWidth="1"/>
    <col min="777" max="777" width="10.85546875" style="13" customWidth="1"/>
    <col min="778" max="778" width="10" style="13" customWidth="1"/>
    <col min="779" max="779" width="12" style="13" customWidth="1"/>
    <col min="780" max="780" width="13.42578125" style="13" customWidth="1"/>
    <col min="781" max="784" width="0" style="13" hidden="1" customWidth="1"/>
    <col min="785" max="785" width="9.140625" style="13"/>
    <col min="786" max="786" width="11.5703125" style="13" customWidth="1"/>
    <col min="787" max="787" width="11" style="13" bestFit="1" customWidth="1"/>
    <col min="788" max="1024" width="9.140625" style="13"/>
    <col min="1025" max="1025" width="6.5703125" style="13" customWidth="1"/>
    <col min="1026" max="1026" width="36.28515625" style="13" customWidth="1"/>
    <col min="1027" max="1027" width="13.28515625" style="13" customWidth="1"/>
    <col min="1028" max="1028" width="10.85546875" style="13" customWidth="1"/>
    <col min="1029" max="1029" width="10.5703125" style="13" customWidth="1"/>
    <col min="1030" max="1030" width="11.140625" style="13" customWidth="1"/>
    <col min="1031" max="1031" width="10.7109375" style="13" customWidth="1"/>
    <col min="1032" max="1032" width="11.5703125" style="13" customWidth="1"/>
    <col min="1033" max="1033" width="10.85546875" style="13" customWidth="1"/>
    <col min="1034" max="1034" width="10" style="13" customWidth="1"/>
    <col min="1035" max="1035" width="12" style="13" customWidth="1"/>
    <col min="1036" max="1036" width="13.42578125" style="13" customWidth="1"/>
    <col min="1037" max="1040" width="0" style="13" hidden="1" customWidth="1"/>
    <col min="1041" max="1041" width="9.140625" style="13"/>
    <col min="1042" max="1042" width="11.5703125" style="13" customWidth="1"/>
    <col min="1043" max="1043" width="11" style="13" bestFit="1" customWidth="1"/>
    <col min="1044" max="1280" width="9.140625" style="13"/>
    <col min="1281" max="1281" width="6.5703125" style="13" customWidth="1"/>
    <col min="1282" max="1282" width="36.28515625" style="13" customWidth="1"/>
    <col min="1283" max="1283" width="13.28515625" style="13" customWidth="1"/>
    <col min="1284" max="1284" width="10.85546875" style="13" customWidth="1"/>
    <col min="1285" max="1285" width="10.5703125" style="13" customWidth="1"/>
    <col min="1286" max="1286" width="11.140625" style="13" customWidth="1"/>
    <col min="1287" max="1287" width="10.7109375" style="13" customWidth="1"/>
    <col min="1288" max="1288" width="11.5703125" style="13" customWidth="1"/>
    <col min="1289" max="1289" width="10.85546875" style="13" customWidth="1"/>
    <col min="1290" max="1290" width="10" style="13" customWidth="1"/>
    <col min="1291" max="1291" width="12" style="13" customWidth="1"/>
    <col min="1292" max="1292" width="13.42578125" style="13" customWidth="1"/>
    <col min="1293" max="1296" width="0" style="13" hidden="1" customWidth="1"/>
    <col min="1297" max="1297" width="9.140625" style="13"/>
    <col min="1298" max="1298" width="11.5703125" style="13" customWidth="1"/>
    <col min="1299" max="1299" width="11" style="13" bestFit="1" customWidth="1"/>
    <col min="1300" max="1536" width="9.140625" style="13"/>
    <col min="1537" max="1537" width="6.5703125" style="13" customWidth="1"/>
    <col min="1538" max="1538" width="36.28515625" style="13" customWidth="1"/>
    <col min="1539" max="1539" width="13.28515625" style="13" customWidth="1"/>
    <col min="1540" max="1540" width="10.85546875" style="13" customWidth="1"/>
    <col min="1541" max="1541" width="10.5703125" style="13" customWidth="1"/>
    <col min="1542" max="1542" width="11.140625" style="13" customWidth="1"/>
    <col min="1543" max="1543" width="10.7109375" style="13" customWidth="1"/>
    <col min="1544" max="1544" width="11.5703125" style="13" customWidth="1"/>
    <col min="1545" max="1545" width="10.85546875" style="13" customWidth="1"/>
    <col min="1546" max="1546" width="10" style="13" customWidth="1"/>
    <col min="1547" max="1547" width="12" style="13" customWidth="1"/>
    <col min="1548" max="1548" width="13.42578125" style="13" customWidth="1"/>
    <col min="1549" max="1552" width="0" style="13" hidden="1" customWidth="1"/>
    <col min="1553" max="1553" width="9.140625" style="13"/>
    <col min="1554" max="1554" width="11.5703125" style="13" customWidth="1"/>
    <col min="1555" max="1555" width="11" style="13" bestFit="1" customWidth="1"/>
    <col min="1556" max="1792" width="9.140625" style="13"/>
    <col min="1793" max="1793" width="6.5703125" style="13" customWidth="1"/>
    <col min="1794" max="1794" width="36.28515625" style="13" customWidth="1"/>
    <col min="1795" max="1795" width="13.28515625" style="13" customWidth="1"/>
    <col min="1796" max="1796" width="10.85546875" style="13" customWidth="1"/>
    <col min="1797" max="1797" width="10.5703125" style="13" customWidth="1"/>
    <col min="1798" max="1798" width="11.140625" style="13" customWidth="1"/>
    <col min="1799" max="1799" width="10.7109375" style="13" customWidth="1"/>
    <col min="1800" max="1800" width="11.5703125" style="13" customWidth="1"/>
    <col min="1801" max="1801" width="10.85546875" style="13" customWidth="1"/>
    <col min="1802" max="1802" width="10" style="13" customWidth="1"/>
    <col min="1803" max="1803" width="12" style="13" customWidth="1"/>
    <col min="1804" max="1804" width="13.42578125" style="13" customWidth="1"/>
    <col min="1805" max="1808" width="0" style="13" hidden="1" customWidth="1"/>
    <col min="1809" max="1809" width="9.140625" style="13"/>
    <col min="1810" max="1810" width="11.5703125" style="13" customWidth="1"/>
    <col min="1811" max="1811" width="11" style="13" bestFit="1" customWidth="1"/>
    <col min="1812" max="2048" width="9.140625" style="13"/>
    <col min="2049" max="2049" width="6.5703125" style="13" customWidth="1"/>
    <col min="2050" max="2050" width="36.28515625" style="13" customWidth="1"/>
    <col min="2051" max="2051" width="13.28515625" style="13" customWidth="1"/>
    <col min="2052" max="2052" width="10.85546875" style="13" customWidth="1"/>
    <col min="2053" max="2053" width="10.5703125" style="13" customWidth="1"/>
    <col min="2054" max="2054" width="11.140625" style="13" customWidth="1"/>
    <col min="2055" max="2055" width="10.7109375" style="13" customWidth="1"/>
    <col min="2056" max="2056" width="11.5703125" style="13" customWidth="1"/>
    <col min="2057" max="2057" width="10.85546875" style="13" customWidth="1"/>
    <col min="2058" max="2058" width="10" style="13" customWidth="1"/>
    <col min="2059" max="2059" width="12" style="13" customWidth="1"/>
    <col min="2060" max="2060" width="13.42578125" style="13" customWidth="1"/>
    <col min="2061" max="2064" width="0" style="13" hidden="1" customWidth="1"/>
    <col min="2065" max="2065" width="9.140625" style="13"/>
    <col min="2066" max="2066" width="11.5703125" style="13" customWidth="1"/>
    <col min="2067" max="2067" width="11" style="13" bestFit="1" customWidth="1"/>
    <col min="2068" max="2304" width="9.140625" style="13"/>
    <col min="2305" max="2305" width="6.5703125" style="13" customWidth="1"/>
    <col min="2306" max="2306" width="36.28515625" style="13" customWidth="1"/>
    <col min="2307" max="2307" width="13.28515625" style="13" customWidth="1"/>
    <col min="2308" max="2308" width="10.85546875" style="13" customWidth="1"/>
    <col min="2309" max="2309" width="10.5703125" style="13" customWidth="1"/>
    <col min="2310" max="2310" width="11.140625" style="13" customWidth="1"/>
    <col min="2311" max="2311" width="10.7109375" style="13" customWidth="1"/>
    <col min="2312" max="2312" width="11.5703125" style="13" customWidth="1"/>
    <col min="2313" max="2313" width="10.85546875" style="13" customWidth="1"/>
    <col min="2314" max="2314" width="10" style="13" customWidth="1"/>
    <col min="2315" max="2315" width="12" style="13" customWidth="1"/>
    <col min="2316" max="2316" width="13.42578125" style="13" customWidth="1"/>
    <col min="2317" max="2320" width="0" style="13" hidden="1" customWidth="1"/>
    <col min="2321" max="2321" width="9.140625" style="13"/>
    <col min="2322" max="2322" width="11.5703125" style="13" customWidth="1"/>
    <col min="2323" max="2323" width="11" style="13" bestFit="1" customWidth="1"/>
    <col min="2324" max="2560" width="9.140625" style="13"/>
    <col min="2561" max="2561" width="6.5703125" style="13" customWidth="1"/>
    <col min="2562" max="2562" width="36.28515625" style="13" customWidth="1"/>
    <col min="2563" max="2563" width="13.28515625" style="13" customWidth="1"/>
    <col min="2564" max="2564" width="10.85546875" style="13" customWidth="1"/>
    <col min="2565" max="2565" width="10.5703125" style="13" customWidth="1"/>
    <col min="2566" max="2566" width="11.140625" style="13" customWidth="1"/>
    <col min="2567" max="2567" width="10.7109375" style="13" customWidth="1"/>
    <col min="2568" max="2568" width="11.5703125" style="13" customWidth="1"/>
    <col min="2569" max="2569" width="10.85546875" style="13" customWidth="1"/>
    <col min="2570" max="2570" width="10" style="13" customWidth="1"/>
    <col min="2571" max="2571" width="12" style="13" customWidth="1"/>
    <col min="2572" max="2572" width="13.42578125" style="13" customWidth="1"/>
    <col min="2573" max="2576" width="0" style="13" hidden="1" customWidth="1"/>
    <col min="2577" max="2577" width="9.140625" style="13"/>
    <col min="2578" max="2578" width="11.5703125" style="13" customWidth="1"/>
    <col min="2579" max="2579" width="11" style="13" bestFit="1" customWidth="1"/>
    <col min="2580" max="2816" width="9.140625" style="13"/>
    <col min="2817" max="2817" width="6.5703125" style="13" customWidth="1"/>
    <col min="2818" max="2818" width="36.28515625" style="13" customWidth="1"/>
    <col min="2819" max="2819" width="13.28515625" style="13" customWidth="1"/>
    <col min="2820" max="2820" width="10.85546875" style="13" customWidth="1"/>
    <col min="2821" max="2821" width="10.5703125" style="13" customWidth="1"/>
    <col min="2822" max="2822" width="11.140625" style="13" customWidth="1"/>
    <col min="2823" max="2823" width="10.7109375" style="13" customWidth="1"/>
    <col min="2824" max="2824" width="11.5703125" style="13" customWidth="1"/>
    <col min="2825" max="2825" width="10.85546875" style="13" customWidth="1"/>
    <col min="2826" max="2826" width="10" style="13" customWidth="1"/>
    <col min="2827" max="2827" width="12" style="13" customWidth="1"/>
    <col min="2828" max="2828" width="13.42578125" style="13" customWidth="1"/>
    <col min="2829" max="2832" width="0" style="13" hidden="1" customWidth="1"/>
    <col min="2833" max="2833" width="9.140625" style="13"/>
    <col min="2834" max="2834" width="11.5703125" style="13" customWidth="1"/>
    <col min="2835" max="2835" width="11" style="13" bestFit="1" customWidth="1"/>
    <col min="2836" max="3072" width="9.140625" style="13"/>
    <col min="3073" max="3073" width="6.5703125" style="13" customWidth="1"/>
    <col min="3074" max="3074" width="36.28515625" style="13" customWidth="1"/>
    <col min="3075" max="3075" width="13.28515625" style="13" customWidth="1"/>
    <col min="3076" max="3076" width="10.85546875" style="13" customWidth="1"/>
    <col min="3077" max="3077" width="10.5703125" style="13" customWidth="1"/>
    <col min="3078" max="3078" width="11.140625" style="13" customWidth="1"/>
    <col min="3079" max="3079" width="10.7109375" style="13" customWidth="1"/>
    <col min="3080" max="3080" width="11.5703125" style="13" customWidth="1"/>
    <col min="3081" max="3081" width="10.85546875" style="13" customWidth="1"/>
    <col min="3082" max="3082" width="10" style="13" customWidth="1"/>
    <col min="3083" max="3083" width="12" style="13" customWidth="1"/>
    <col min="3084" max="3084" width="13.42578125" style="13" customWidth="1"/>
    <col min="3085" max="3088" width="0" style="13" hidden="1" customWidth="1"/>
    <col min="3089" max="3089" width="9.140625" style="13"/>
    <col min="3090" max="3090" width="11.5703125" style="13" customWidth="1"/>
    <col min="3091" max="3091" width="11" style="13" bestFit="1" customWidth="1"/>
    <col min="3092" max="3328" width="9.140625" style="13"/>
    <col min="3329" max="3329" width="6.5703125" style="13" customWidth="1"/>
    <col min="3330" max="3330" width="36.28515625" style="13" customWidth="1"/>
    <col min="3331" max="3331" width="13.28515625" style="13" customWidth="1"/>
    <col min="3332" max="3332" width="10.85546875" style="13" customWidth="1"/>
    <col min="3333" max="3333" width="10.5703125" style="13" customWidth="1"/>
    <col min="3334" max="3334" width="11.140625" style="13" customWidth="1"/>
    <col min="3335" max="3335" width="10.7109375" style="13" customWidth="1"/>
    <col min="3336" max="3336" width="11.5703125" style="13" customWidth="1"/>
    <col min="3337" max="3337" width="10.85546875" style="13" customWidth="1"/>
    <col min="3338" max="3338" width="10" style="13" customWidth="1"/>
    <col min="3339" max="3339" width="12" style="13" customWidth="1"/>
    <col min="3340" max="3340" width="13.42578125" style="13" customWidth="1"/>
    <col min="3341" max="3344" width="0" style="13" hidden="1" customWidth="1"/>
    <col min="3345" max="3345" width="9.140625" style="13"/>
    <col min="3346" max="3346" width="11.5703125" style="13" customWidth="1"/>
    <col min="3347" max="3347" width="11" style="13" bestFit="1" customWidth="1"/>
    <col min="3348" max="3584" width="9.140625" style="13"/>
    <col min="3585" max="3585" width="6.5703125" style="13" customWidth="1"/>
    <col min="3586" max="3586" width="36.28515625" style="13" customWidth="1"/>
    <col min="3587" max="3587" width="13.28515625" style="13" customWidth="1"/>
    <col min="3588" max="3588" width="10.85546875" style="13" customWidth="1"/>
    <col min="3589" max="3589" width="10.5703125" style="13" customWidth="1"/>
    <col min="3590" max="3590" width="11.140625" style="13" customWidth="1"/>
    <col min="3591" max="3591" width="10.7109375" style="13" customWidth="1"/>
    <col min="3592" max="3592" width="11.5703125" style="13" customWidth="1"/>
    <col min="3593" max="3593" width="10.85546875" style="13" customWidth="1"/>
    <col min="3594" max="3594" width="10" style="13" customWidth="1"/>
    <col min="3595" max="3595" width="12" style="13" customWidth="1"/>
    <col min="3596" max="3596" width="13.42578125" style="13" customWidth="1"/>
    <col min="3597" max="3600" width="0" style="13" hidden="1" customWidth="1"/>
    <col min="3601" max="3601" width="9.140625" style="13"/>
    <col min="3602" max="3602" width="11.5703125" style="13" customWidth="1"/>
    <col min="3603" max="3603" width="11" style="13" bestFit="1" customWidth="1"/>
    <col min="3604" max="3840" width="9.140625" style="13"/>
    <col min="3841" max="3841" width="6.5703125" style="13" customWidth="1"/>
    <col min="3842" max="3842" width="36.28515625" style="13" customWidth="1"/>
    <col min="3843" max="3843" width="13.28515625" style="13" customWidth="1"/>
    <col min="3844" max="3844" width="10.85546875" style="13" customWidth="1"/>
    <col min="3845" max="3845" width="10.5703125" style="13" customWidth="1"/>
    <col min="3846" max="3846" width="11.140625" style="13" customWidth="1"/>
    <col min="3847" max="3847" width="10.7109375" style="13" customWidth="1"/>
    <col min="3848" max="3848" width="11.5703125" style="13" customWidth="1"/>
    <col min="3849" max="3849" width="10.85546875" style="13" customWidth="1"/>
    <col min="3850" max="3850" width="10" style="13" customWidth="1"/>
    <col min="3851" max="3851" width="12" style="13" customWidth="1"/>
    <col min="3852" max="3852" width="13.42578125" style="13" customWidth="1"/>
    <col min="3853" max="3856" width="0" style="13" hidden="1" customWidth="1"/>
    <col min="3857" max="3857" width="9.140625" style="13"/>
    <col min="3858" max="3858" width="11.5703125" style="13" customWidth="1"/>
    <col min="3859" max="3859" width="11" style="13" bestFit="1" customWidth="1"/>
    <col min="3860" max="4096" width="9.140625" style="13"/>
    <col min="4097" max="4097" width="6.5703125" style="13" customWidth="1"/>
    <col min="4098" max="4098" width="36.28515625" style="13" customWidth="1"/>
    <col min="4099" max="4099" width="13.28515625" style="13" customWidth="1"/>
    <col min="4100" max="4100" width="10.85546875" style="13" customWidth="1"/>
    <col min="4101" max="4101" width="10.5703125" style="13" customWidth="1"/>
    <col min="4102" max="4102" width="11.140625" style="13" customWidth="1"/>
    <col min="4103" max="4103" width="10.7109375" style="13" customWidth="1"/>
    <col min="4104" max="4104" width="11.5703125" style="13" customWidth="1"/>
    <col min="4105" max="4105" width="10.85546875" style="13" customWidth="1"/>
    <col min="4106" max="4106" width="10" style="13" customWidth="1"/>
    <col min="4107" max="4107" width="12" style="13" customWidth="1"/>
    <col min="4108" max="4108" width="13.42578125" style="13" customWidth="1"/>
    <col min="4109" max="4112" width="0" style="13" hidden="1" customWidth="1"/>
    <col min="4113" max="4113" width="9.140625" style="13"/>
    <col min="4114" max="4114" width="11.5703125" style="13" customWidth="1"/>
    <col min="4115" max="4115" width="11" style="13" bestFit="1" customWidth="1"/>
    <col min="4116" max="4352" width="9.140625" style="13"/>
    <col min="4353" max="4353" width="6.5703125" style="13" customWidth="1"/>
    <col min="4354" max="4354" width="36.28515625" style="13" customWidth="1"/>
    <col min="4355" max="4355" width="13.28515625" style="13" customWidth="1"/>
    <col min="4356" max="4356" width="10.85546875" style="13" customWidth="1"/>
    <col min="4357" max="4357" width="10.5703125" style="13" customWidth="1"/>
    <col min="4358" max="4358" width="11.140625" style="13" customWidth="1"/>
    <col min="4359" max="4359" width="10.7109375" style="13" customWidth="1"/>
    <col min="4360" max="4360" width="11.5703125" style="13" customWidth="1"/>
    <col min="4361" max="4361" width="10.85546875" style="13" customWidth="1"/>
    <col min="4362" max="4362" width="10" style="13" customWidth="1"/>
    <col min="4363" max="4363" width="12" style="13" customWidth="1"/>
    <col min="4364" max="4364" width="13.42578125" style="13" customWidth="1"/>
    <col min="4365" max="4368" width="0" style="13" hidden="1" customWidth="1"/>
    <col min="4369" max="4369" width="9.140625" style="13"/>
    <col min="4370" max="4370" width="11.5703125" style="13" customWidth="1"/>
    <col min="4371" max="4371" width="11" style="13" bestFit="1" customWidth="1"/>
    <col min="4372" max="4608" width="9.140625" style="13"/>
    <col min="4609" max="4609" width="6.5703125" style="13" customWidth="1"/>
    <col min="4610" max="4610" width="36.28515625" style="13" customWidth="1"/>
    <col min="4611" max="4611" width="13.28515625" style="13" customWidth="1"/>
    <col min="4612" max="4612" width="10.85546875" style="13" customWidth="1"/>
    <col min="4613" max="4613" width="10.5703125" style="13" customWidth="1"/>
    <col min="4614" max="4614" width="11.140625" style="13" customWidth="1"/>
    <col min="4615" max="4615" width="10.7109375" style="13" customWidth="1"/>
    <col min="4616" max="4616" width="11.5703125" style="13" customWidth="1"/>
    <col min="4617" max="4617" width="10.85546875" style="13" customWidth="1"/>
    <col min="4618" max="4618" width="10" style="13" customWidth="1"/>
    <col min="4619" max="4619" width="12" style="13" customWidth="1"/>
    <col min="4620" max="4620" width="13.42578125" style="13" customWidth="1"/>
    <col min="4621" max="4624" width="0" style="13" hidden="1" customWidth="1"/>
    <col min="4625" max="4625" width="9.140625" style="13"/>
    <col min="4626" max="4626" width="11.5703125" style="13" customWidth="1"/>
    <col min="4627" max="4627" width="11" style="13" bestFit="1" customWidth="1"/>
    <col min="4628" max="4864" width="9.140625" style="13"/>
    <col min="4865" max="4865" width="6.5703125" style="13" customWidth="1"/>
    <col min="4866" max="4866" width="36.28515625" style="13" customWidth="1"/>
    <col min="4867" max="4867" width="13.28515625" style="13" customWidth="1"/>
    <col min="4868" max="4868" width="10.85546875" style="13" customWidth="1"/>
    <col min="4869" max="4869" width="10.5703125" style="13" customWidth="1"/>
    <col min="4870" max="4870" width="11.140625" style="13" customWidth="1"/>
    <col min="4871" max="4871" width="10.7109375" style="13" customWidth="1"/>
    <col min="4872" max="4872" width="11.5703125" style="13" customWidth="1"/>
    <col min="4873" max="4873" width="10.85546875" style="13" customWidth="1"/>
    <col min="4874" max="4874" width="10" style="13" customWidth="1"/>
    <col min="4875" max="4875" width="12" style="13" customWidth="1"/>
    <col min="4876" max="4876" width="13.42578125" style="13" customWidth="1"/>
    <col min="4877" max="4880" width="0" style="13" hidden="1" customWidth="1"/>
    <col min="4881" max="4881" width="9.140625" style="13"/>
    <col min="4882" max="4882" width="11.5703125" style="13" customWidth="1"/>
    <col min="4883" max="4883" width="11" style="13" bestFit="1" customWidth="1"/>
    <col min="4884" max="5120" width="9.140625" style="13"/>
    <col min="5121" max="5121" width="6.5703125" style="13" customWidth="1"/>
    <col min="5122" max="5122" width="36.28515625" style="13" customWidth="1"/>
    <col min="5123" max="5123" width="13.28515625" style="13" customWidth="1"/>
    <col min="5124" max="5124" width="10.85546875" style="13" customWidth="1"/>
    <col min="5125" max="5125" width="10.5703125" style="13" customWidth="1"/>
    <col min="5126" max="5126" width="11.140625" style="13" customWidth="1"/>
    <col min="5127" max="5127" width="10.7109375" style="13" customWidth="1"/>
    <col min="5128" max="5128" width="11.5703125" style="13" customWidth="1"/>
    <col min="5129" max="5129" width="10.85546875" style="13" customWidth="1"/>
    <col min="5130" max="5130" width="10" style="13" customWidth="1"/>
    <col min="5131" max="5131" width="12" style="13" customWidth="1"/>
    <col min="5132" max="5132" width="13.42578125" style="13" customWidth="1"/>
    <col min="5133" max="5136" width="0" style="13" hidden="1" customWidth="1"/>
    <col min="5137" max="5137" width="9.140625" style="13"/>
    <col min="5138" max="5138" width="11.5703125" style="13" customWidth="1"/>
    <col min="5139" max="5139" width="11" style="13" bestFit="1" customWidth="1"/>
    <col min="5140" max="5376" width="9.140625" style="13"/>
    <col min="5377" max="5377" width="6.5703125" style="13" customWidth="1"/>
    <col min="5378" max="5378" width="36.28515625" style="13" customWidth="1"/>
    <col min="5379" max="5379" width="13.28515625" style="13" customWidth="1"/>
    <col min="5380" max="5380" width="10.85546875" style="13" customWidth="1"/>
    <col min="5381" max="5381" width="10.5703125" style="13" customWidth="1"/>
    <col min="5382" max="5382" width="11.140625" style="13" customWidth="1"/>
    <col min="5383" max="5383" width="10.7109375" style="13" customWidth="1"/>
    <col min="5384" max="5384" width="11.5703125" style="13" customWidth="1"/>
    <col min="5385" max="5385" width="10.85546875" style="13" customWidth="1"/>
    <col min="5386" max="5386" width="10" style="13" customWidth="1"/>
    <col min="5387" max="5387" width="12" style="13" customWidth="1"/>
    <col min="5388" max="5388" width="13.42578125" style="13" customWidth="1"/>
    <col min="5389" max="5392" width="0" style="13" hidden="1" customWidth="1"/>
    <col min="5393" max="5393" width="9.140625" style="13"/>
    <col min="5394" max="5394" width="11.5703125" style="13" customWidth="1"/>
    <col min="5395" max="5395" width="11" style="13" bestFit="1" customWidth="1"/>
    <col min="5396" max="5632" width="9.140625" style="13"/>
    <col min="5633" max="5633" width="6.5703125" style="13" customWidth="1"/>
    <col min="5634" max="5634" width="36.28515625" style="13" customWidth="1"/>
    <col min="5635" max="5635" width="13.28515625" style="13" customWidth="1"/>
    <col min="5636" max="5636" width="10.85546875" style="13" customWidth="1"/>
    <col min="5637" max="5637" width="10.5703125" style="13" customWidth="1"/>
    <col min="5638" max="5638" width="11.140625" style="13" customWidth="1"/>
    <col min="5639" max="5639" width="10.7109375" style="13" customWidth="1"/>
    <col min="5640" max="5640" width="11.5703125" style="13" customWidth="1"/>
    <col min="5641" max="5641" width="10.85546875" style="13" customWidth="1"/>
    <col min="5642" max="5642" width="10" style="13" customWidth="1"/>
    <col min="5643" max="5643" width="12" style="13" customWidth="1"/>
    <col min="5644" max="5644" width="13.42578125" style="13" customWidth="1"/>
    <col min="5645" max="5648" width="0" style="13" hidden="1" customWidth="1"/>
    <col min="5649" max="5649" width="9.140625" style="13"/>
    <col min="5650" max="5650" width="11.5703125" style="13" customWidth="1"/>
    <col min="5651" max="5651" width="11" style="13" bestFit="1" customWidth="1"/>
    <col min="5652" max="5888" width="9.140625" style="13"/>
    <col min="5889" max="5889" width="6.5703125" style="13" customWidth="1"/>
    <col min="5890" max="5890" width="36.28515625" style="13" customWidth="1"/>
    <col min="5891" max="5891" width="13.28515625" style="13" customWidth="1"/>
    <col min="5892" max="5892" width="10.85546875" style="13" customWidth="1"/>
    <col min="5893" max="5893" width="10.5703125" style="13" customWidth="1"/>
    <col min="5894" max="5894" width="11.140625" style="13" customWidth="1"/>
    <col min="5895" max="5895" width="10.7109375" style="13" customWidth="1"/>
    <col min="5896" max="5896" width="11.5703125" style="13" customWidth="1"/>
    <col min="5897" max="5897" width="10.85546875" style="13" customWidth="1"/>
    <col min="5898" max="5898" width="10" style="13" customWidth="1"/>
    <col min="5899" max="5899" width="12" style="13" customWidth="1"/>
    <col min="5900" max="5900" width="13.42578125" style="13" customWidth="1"/>
    <col min="5901" max="5904" width="0" style="13" hidden="1" customWidth="1"/>
    <col min="5905" max="5905" width="9.140625" style="13"/>
    <col min="5906" max="5906" width="11.5703125" style="13" customWidth="1"/>
    <col min="5907" max="5907" width="11" style="13" bestFit="1" customWidth="1"/>
    <col min="5908" max="6144" width="9.140625" style="13"/>
    <col min="6145" max="6145" width="6.5703125" style="13" customWidth="1"/>
    <col min="6146" max="6146" width="36.28515625" style="13" customWidth="1"/>
    <col min="6147" max="6147" width="13.28515625" style="13" customWidth="1"/>
    <col min="6148" max="6148" width="10.85546875" style="13" customWidth="1"/>
    <col min="6149" max="6149" width="10.5703125" style="13" customWidth="1"/>
    <col min="6150" max="6150" width="11.140625" style="13" customWidth="1"/>
    <col min="6151" max="6151" width="10.7109375" style="13" customWidth="1"/>
    <col min="6152" max="6152" width="11.5703125" style="13" customWidth="1"/>
    <col min="6153" max="6153" width="10.85546875" style="13" customWidth="1"/>
    <col min="6154" max="6154" width="10" style="13" customWidth="1"/>
    <col min="6155" max="6155" width="12" style="13" customWidth="1"/>
    <col min="6156" max="6156" width="13.42578125" style="13" customWidth="1"/>
    <col min="6157" max="6160" width="0" style="13" hidden="1" customWidth="1"/>
    <col min="6161" max="6161" width="9.140625" style="13"/>
    <col min="6162" max="6162" width="11.5703125" style="13" customWidth="1"/>
    <col min="6163" max="6163" width="11" style="13" bestFit="1" customWidth="1"/>
    <col min="6164" max="6400" width="9.140625" style="13"/>
    <col min="6401" max="6401" width="6.5703125" style="13" customWidth="1"/>
    <col min="6402" max="6402" width="36.28515625" style="13" customWidth="1"/>
    <col min="6403" max="6403" width="13.28515625" style="13" customWidth="1"/>
    <col min="6404" max="6404" width="10.85546875" style="13" customWidth="1"/>
    <col min="6405" max="6405" width="10.5703125" style="13" customWidth="1"/>
    <col min="6406" max="6406" width="11.140625" style="13" customWidth="1"/>
    <col min="6407" max="6407" width="10.7109375" style="13" customWidth="1"/>
    <col min="6408" max="6408" width="11.5703125" style="13" customWidth="1"/>
    <col min="6409" max="6409" width="10.85546875" style="13" customWidth="1"/>
    <col min="6410" max="6410" width="10" style="13" customWidth="1"/>
    <col min="6411" max="6411" width="12" style="13" customWidth="1"/>
    <col min="6412" max="6412" width="13.42578125" style="13" customWidth="1"/>
    <col min="6413" max="6416" width="0" style="13" hidden="1" customWidth="1"/>
    <col min="6417" max="6417" width="9.140625" style="13"/>
    <col min="6418" max="6418" width="11.5703125" style="13" customWidth="1"/>
    <col min="6419" max="6419" width="11" style="13" bestFit="1" customWidth="1"/>
    <col min="6420" max="6656" width="9.140625" style="13"/>
    <col min="6657" max="6657" width="6.5703125" style="13" customWidth="1"/>
    <col min="6658" max="6658" width="36.28515625" style="13" customWidth="1"/>
    <col min="6659" max="6659" width="13.28515625" style="13" customWidth="1"/>
    <col min="6660" max="6660" width="10.85546875" style="13" customWidth="1"/>
    <col min="6661" max="6661" width="10.5703125" style="13" customWidth="1"/>
    <col min="6662" max="6662" width="11.140625" style="13" customWidth="1"/>
    <col min="6663" max="6663" width="10.7109375" style="13" customWidth="1"/>
    <col min="6664" max="6664" width="11.5703125" style="13" customWidth="1"/>
    <col min="6665" max="6665" width="10.85546875" style="13" customWidth="1"/>
    <col min="6666" max="6666" width="10" style="13" customWidth="1"/>
    <col min="6667" max="6667" width="12" style="13" customWidth="1"/>
    <col min="6668" max="6668" width="13.42578125" style="13" customWidth="1"/>
    <col min="6669" max="6672" width="0" style="13" hidden="1" customWidth="1"/>
    <col min="6673" max="6673" width="9.140625" style="13"/>
    <col min="6674" max="6674" width="11.5703125" style="13" customWidth="1"/>
    <col min="6675" max="6675" width="11" style="13" bestFit="1" customWidth="1"/>
    <col min="6676" max="6912" width="9.140625" style="13"/>
    <col min="6913" max="6913" width="6.5703125" style="13" customWidth="1"/>
    <col min="6914" max="6914" width="36.28515625" style="13" customWidth="1"/>
    <col min="6915" max="6915" width="13.28515625" style="13" customWidth="1"/>
    <col min="6916" max="6916" width="10.85546875" style="13" customWidth="1"/>
    <col min="6917" max="6917" width="10.5703125" style="13" customWidth="1"/>
    <col min="6918" max="6918" width="11.140625" style="13" customWidth="1"/>
    <col min="6919" max="6919" width="10.7109375" style="13" customWidth="1"/>
    <col min="6920" max="6920" width="11.5703125" style="13" customWidth="1"/>
    <col min="6921" max="6921" width="10.85546875" style="13" customWidth="1"/>
    <col min="6922" max="6922" width="10" style="13" customWidth="1"/>
    <col min="6923" max="6923" width="12" style="13" customWidth="1"/>
    <col min="6924" max="6924" width="13.42578125" style="13" customWidth="1"/>
    <col min="6925" max="6928" width="0" style="13" hidden="1" customWidth="1"/>
    <col min="6929" max="6929" width="9.140625" style="13"/>
    <col min="6930" max="6930" width="11.5703125" style="13" customWidth="1"/>
    <col min="6931" max="6931" width="11" style="13" bestFit="1" customWidth="1"/>
    <col min="6932" max="7168" width="9.140625" style="13"/>
    <col min="7169" max="7169" width="6.5703125" style="13" customWidth="1"/>
    <col min="7170" max="7170" width="36.28515625" style="13" customWidth="1"/>
    <col min="7171" max="7171" width="13.28515625" style="13" customWidth="1"/>
    <col min="7172" max="7172" width="10.85546875" style="13" customWidth="1"/>
    <col min="7173" max="7173" width="10.5703125" style="13" customWidth="1"/>
    <col min="7174" max="7174" width="11.140625" style="13" customWidth="1"/>
    <col min="7175" max="7175" width="10.7109375" style="13" customWidth="1"/>
    <col min="7176" max="7176" width="11.5703125" style="13" customWidth="1"/>
    <col min="7177" max="7177" width="10.85546875" style="13" customWidth="1"/>
    <col min="7178" max="7178" width="10" style="13" customWidth="1"/>
    <col min="7179" max="7179" width="12" style="13" customWidth="1"/>
    <col min="7180" max="7180" width="13.42578125" style="13" customWidth="1"/>
    <col min="7181" max="7184" width="0" style="13" hidden="1" customWidth="1"/>
    <col min="7185" max="7185" width="9.140625" style="13"/>
    <col min="7186" max="7186" width="11.5703125" style="13" customWidth="1"/>
    <col min="7187" max="7187" width="11" style="13" bestFit="1" customWidth="1"/>
    <col min="7188" max="7424" width="9.140625" style="13"/>
    <col min="7425" max="7425" width="6.5703125" style="13" customWidth="1"/>
    <col min="7426" max="7426" width="36.28515625" style="13" customWidth="1"/>
    <col min="7427" max="7427" width="13.28515625" style="13" customWidth="1"/>
    <col min="7428" max="7428" width="10.85546875" style="13" customWidth="1"/>
    <col min="7429" max="7429" width="10.5703125" style="13" customWidth="1"/>
    <col min="7430" max="7430" width="11.140625" style="13" customWidth="1"/>
    <col min="7431" max="7431" width="10.7109375" style="13" customWidth="1"/>
    <col min="7432" max="7432" width="11.5703125" style="13" customWidth="1"/>
    <col min="7433" max="7433" width="10.85546875" style="13" customWidth="1"/>
    <col min="7434" max="7434" width="10" style="13" customWidth="1"/>
    <col min="7435" max="7435" width="12" style="13" customWidth="1"/>
    <col min="7436" max="7436" width="13.42578125" style="13" customWidth="1"/>
    <col min="7437" max="7440" width="0" style="13" hidden="1" customWidth="1"/>
    <col min="7441" max="7441" width="9.140625" style="13"/>
    <col min="7442" max="7442" width="11.5703125" style="13" customWidth="1"/>
    <col min="7443" max="7443" width="11" style="13" bestFit="1" customWidth="1"/>
    <col min="7444" max="7680" width="9.140625" style="13"/>
    <col min="7681" max="7681" width="6.5703125" style="13" customWidth="1"/>
    <col min="7682" max="7682" width="36.28515625" style="13" customWidth="1"/>
    <col min="7683" max="7683" width="13.28515625" style="13" customWidth="1"/>
    <col min="7684" max="7684" width="10.85546875" style="13" customWidth="1"/>
    <col min="7685" max="7685" width="10.5703125" style="13" customWidth="1"/>
    <col min="7686" max="7686" width="11.140625" style="13" customWidth="1"/>
    <col min="7687" max="7687" width="10.7109375" style="13" customWidth="1"/>
    <col min="7688" max="7688" width="11.5703125" style="13" customWidth="1"/>
    <col min="7689" max="7689" width="10.85546875" style="13" customWidth="1"/>
    <col min="7690" max="7690" width="10" style="13" customWidth="1"/>
    <col min="7691" max="7691" width="12" style="13" customWidth="1"/>
    <col min="7692" max="7692" width="13.42578125" style="13" customWidth="1"/>
    <col min="7693" max="7696" width="0" style="13" hidden="1" customWidth="1"/>
    <col min="7697" max="7697" width="9.140625" style="13"/>
    <col min="7698" max="7698" width="11.5703125" style="13" customWidth="1"/>
    <col min="7699" max="7699" width="11" style="13" bestFit="1" customWidth="1"/>
    <col min="7700" max="7936" width="9.140625" style="13"/>
    <col min="7937" max="7937" width="6.5703125" style="13" customWidth="1"/>
    <col min="7938" max="7938" width="36.28515625" style="13" customWidth="1"/>
    <col min="7939" max="7939" width="13.28515625" style="13" customWidth="1"/>
    <col min="7940" max="7940" width="10.85546875" style="13" customWidth="1"/>
    <col min="7941" max="7941" width="10.5703125" style="13" customWidth="1"/>
    <col min="7942" max="7942" width="11.140625" style="13" customWidth="1"/>
    <col min="7943" max="7943" width="10.7109375" style="13" customWidth="1"/>
    <col min="7944" max="7944" width="11.5703125" style="13" customWidth="1"/>
    <col min="7945" max="7945" width="10.85546875" style="13" customWidth="1"/>
    <col min="7946" max="7946" width="10" style="13" customWidth="1"/>
    <col min="7947" max="7947" width="12" style="13" customWidth="1"/>
    <col min="7948" max="7948" width="13.42578125" style="13" customWidth="1"/>
    <col min="7949" max="7952" width="0" style="13" hidden="1" customWidth="1"/>
    <col min="7953" max="7953" width="9.140625" style="13"/>
    <col min="7954" max="7954" width="11.5703125" style="13" customWidth="1"/>
    <col min="7955" max="7955" width="11" style="13" bestFit="1" customWidth="1"/>
    <col min="7956" max="8192" width="9.140625" style="13"/>
    <col min="8193" max="8193" width="6.5703125" style="13" customWidth="1"/>
    <col min="8194" max="8194" width="36.28515625" style="13" customWidth="1"/>
    <col min="8195" max="8195" width="13.28515625" style="13" customWidth="1"/>
    <col min="8196" max="8196" width="10.85546875" style="13" customWidth="1"/>
    <col min="8197" max="8197" width="10.5703125" style="13" customWidth="1"/>
    <col min="8198" max="8198" width="11.140625" style="13" customWidth="1"/>
    <col min="8199" max="8199" width="10.7109375" style="13" customWidth="1"/>
    <col min="8200" max="8200" width="11.5703125" style="13" customWidth="1"/>
    <col min="8201" max="8201" width="10.85546875" style="13" customWidth="1"/>
    <col min="8202" max="8202" width="10" style="13" customWidth="1"/>
    <col min="8203" max="8203" width="12" style="13" customWidth="1"/>
    <col min="8204" max="8204" width="13.42578125" style="13" customWidth="1"/>
    <col min="8205" max="8208" width="0" style="13" hidden="1" customWidth="1"/>
    <col min="8209" max="8209" width="9.140625" style="13"/>
    <col min="8210" max="8210" width="11.5703125" style="13" customWidth="1"/>
    <col min="8211" max="8211" width="11" style="13" bestFit="1" customWidth="1"/>
    <col min="8212" max="8448" width="9.140625" style="13"/>
    <col min="8449" max="8449" width="6.5703125" style="13" customWidth="1"/>
    <col min="8450" max="8450" width="36.28515625" style="13" customWidth="1"/>
    <col min="8451" max="8451" width="13.28515625" style="13" customWidth="1"/>
    <col min="8452" max="8452" width="10.85546875" style="13" customWidth="1"/>
    <col min="8453" max="8453" width="10.5703125" style="13" customWidth="1"/>
    <col min="8454" max="8454" width="11.140625" style="13" customWidth="1"/>
    <col min="8455" max="8455" width="10.7109375" style="13" customWidth="1"/>
    <col min="8456" max="8456" width="11.5703125" style="13" customWidth="1"/>
    <col min="8457" max="8457" width="10.85546875" style="13" customWidth="1"/>
    <col min="8458" max="8458" width="10" style="13" customWidth="1"/>
    <col min="8459" max="8459" width="12" style="13" customWidth="1"/>
    <col min="8460" max="8460" width="13.42578125" style="13" customWidth="1"/>
    <col min="8461" max="8464" width="0" style="13" hidden="1" customWidth="1"/>
    <col min="8465" max="8465" width="9.140625" style="13"/>
    <col min="8466" max="8466" width="11.5703125" style="13" customWidth="1"/>
    <col min="8467" max="8467" width="11" style="13" bestFit="1" customWidth="1"/>
    <col min="8468" max="8704" width="9.140625" style="13"/>
    <col min="8705" max="8705" width="6.5703125" style="13" customWidth="1"/>
    <col min="8706" max="8706" width="36.28515625" style="13" customWidth="1"/>
    <col min="8707" max="8707" width="13.28515625" style="13" customWidth="1"/>
    <col min="8708" max="8708" width="10.85546875" style="13" customWidth="1"/>
    <col min="8709" max="8709" width="10.5703125" style="13" customWidth="1"/>
    <col min="8710" max="8710" width="11.140625" style="13" customWidth="1"/>
    <col min="8711" max="8711" width="10.7109375" style="13" customWidth="1"/>
    <col min="8712" max="8712" width="11.5703125" style="13" customWidth="1"/>
    <col min="8713" max="8713" width="10.85546875" style="13" customWidth="1"/>
    <col min="8714" max="8714" width="10" style="13" customWidth="1"/>
    <col min="8715" max="8715" width="12" style="13" customWidth="1"/>
    <col min="8716" max="8716" width="13.42578125" style="13" customWidth="1"/>
    <col min="8717" max="8720" width="0" style="13" hidden="1" customWidth="1"/>
    <col min="8721" max="8721" width="9.140625" style="13"/>
    <col min="8722" max="8722" width="11.5703125" style="13" customWidth="1"/>
    <col min="8723" max="8723" width="11" style="13" bestFit="1" customWidth="1"/>
    <col min="8724" max="8960" width="9.140625" style="13"/>
    <col min="8961" max="8961" width="6.5703125" style="13" customWidth="1"/>
    <col min="8962" max="8962" width="36.28515625" style="13" customWidth="1"/>
    <col min="8963" max="8963" width="13.28515625" style="13" customWidth="1"/>
    <col min="8964" max="8964" width="10.85546875" style="13" customWidth="1"/>
    <col min="8965" max="8965" width="10.5703125" style="13" customWidth="1"/>
    <col min="8966" max="8966" width="11.140625" style="13" customWidth="1"/>
    <col min="8967" max="8967" width="10.7109375" style="13" customWidth="1"/>
    <col min="8968" max="8968" width="11.5703125" style="13" customWidth="1"/>
    <col min="8969" max="8969" width="10.85546875" style="13" customWidth="1"/>
    <col min="8970" max="8970" width="10" style="13" customWidth="1"/>
    <col min="8971" max="8971" width="12" style="13" customWidth="1"/>
    <col min="8972" max="8972" width="13.42578125" style="13" customWidth="1"/>
    <col min="8973" max="8976" width="0" style="13" hidden="1" customWidth="1"/>
    <col min="8977" max="8977" width="9.140625" style="13"/>
    <col min="8978" max="8978" width="11.5703125" style="13" customWidth="1"/>
    <col min="8979" max="8979" width="11" style="13" bestFit="1" customWidth="1"/>
    <col min="8980" max="9216" width="9.140625" style="13"/>
    <col min="9217" max="9217" width="6.5703125" style="13" customWidth="1"/>
    <col min="9218" max="9218" width="36.28515625" style="13" customWidth="1"/>
    <col min="9219" max="9219" width="13.28515625" style="13" customWidth="1"/>
    <col min="9220" max="9220" width="10.85546875" style="13" customWidth="1"/>
    <col min="9221" max="9221" width="10.5703125" style="13" customWidth="1"/>
    <col min="9222" max="9222" width="11.140625" style="13" customWidth="1"/>
    <col min="9223" max="9223" width="10.7109375" style="13" customWidth="1"/>
    <col min="9224" max="9224" width="11.5703125" style="13" customWidth="1"/>
    <col min="9225" max="9225" width="10.85546875" style="13" customWidth="1"/>
    <col min="9226" max="9226" width="10" style="13" customWidth="1"/>
    <col min="9227" max="9227" width="12" style="13" customWidth="1"/>
    <col min="9228" max="9228" width="13.42578125" style="13" customWidth="1"/>
    <col min="9229" max="9232" width="0" style="13" hidden="1" customWidth="1"/>
    <col min="9233" max="9233" width="9.140625" style="13"/>
    <col min="9234" max="9234" width="11.5703125" style="13" customWidth="1"/>
    <col min="9235" max="9235" width="11" style="13" bestFit="1" customWidth="1"/>
    <col min="9236" max="9472" width="9.140625" style="13"/>
    <col min="9473" max="9473" width="6.5703125" style="13" customWidth="1"/>
    <col min="9474" max="9474" width="36.28515625" style="13" customWidth="1"/>
    <col min="9475" max="9475" width="13.28515625" style="13" customWidth="1"/>
    <col min="9476" max="9476" width="10.85546875" style="13" customWidth="1"/>
    <col min="9477" max="9477" width="10.5703125" style="13" customWidth="1"/>
    <col min="9478" max="9478" width="11.140625" style="13" customWidth="1"/>
    <col min="9479" max="9479" width="10.7109375" style="13" customWidth="1"/>
    <col min="9480" max="9480" width="11.5703125" style="13" customWidth="1"/>
    <col min="9481" max="9481" width="10.85546875" style="13" customWidth="1"/>
    <col min="9482" max="9482" width="10" style="13" customWidth="1"/>
    <col min="9483" max="9483" width="12" style="13" customWidth="1"/>
    <col min="9484" max="9484" width="13.42578125" style="13" customWidth="1"/>
    <col min="9485" max="9488" width="0" style="13" hidden="1" customWidth="1"/>
    <col min="9489" max="9489" width="9.140625" style="13"/>
    <col min="9490" max="9490" width="11.5703125" style="13" customWidth="1"/>
    <col min="9491" max="9491" width="11" style="13" bestFit="1" customWidth="1"/>
    <col min="9492" max="9728" width="9.140625" style="13"/>
    <col min="9729" max="9729" width="6.5703125" style="13" customWidth="1"/>
    <col min="9730" max="9730" width="36.28515625" style="13" customWidth="1"/>
    <col min="9731" max="9731" width="13.28515625" style="13" customWidth="1"/>
    <col min="9732" max="9732" width="10.85546875" style="13" customWidth="1"/>
    <col min="9733" max="9733" width="10.5703125" style="13" customWidth="1"/>
    <col min="9734" max="9734" width="11.140625" style="13" customWidth="1"/>
    <col min="9735" max="9735" width="10.7109375" style="13" customWidth="1"/>
    <col min="9736" max="9736" width="11.5703125" style="13" customWidth="1"/>
    <col min="9737" max="9737" width="10.85546875" style="13" customWidth="1"/>
    <col min="9738" max="9738" width="10" style="13" customWidth="1"/>
    <col min="9739" max="9739" width="12" style="13" customWidth="1"/>
    <col min="9740" max="9740" width="13.42578125" style="13" customWidth="1"/>
    <col min="9741" max="9744" width="0" style="13" hidden="1" customWidth="1"/>
    <col min="9745" max="9745" width="9.140625" style="13"/>
    <col min="9746" max="9746" width="11.5703125" style="13" customWidth="1"/>
    <col min="9747" max="9747" width="11" style="13" bestFit="1" customWidth="1"/>
    <col min="9748" max="9984" width="9.140625" style="13"/>
    <col min="9985" max="9985" width="6.5703125" style="13" customWidth="1"/>
    <col min="9986" max="9986" width="36.28515625" style="13" customWidth="1"/>
    <col min="9987" max="9987" width="13.28515625" style="13" customWidth="1"/>
    <col min="9988" max="9988" width="10.85546875" style="13" customWidth="1"/>
    <col min="9989" max="9989" width="10.5703125" style="13" customWidth="1"/>
    <col min="9990" max="9990" width="11.140625" style="13" customWidth="1"/>
    <col min="9991" max="9991" width="10.7109375" style="13" customWidth="1"/>
    <col min="9992" max="9992" width="11.5703125" style="13" customWidth="1"/>
    <col min="9993" max="9993" width="10.85546875" style="13" customWidth="1"/>
    <col min="9994" max="9994" width="10" style="13" customWidth="1"/>
    <col min="9995" max="9995" width="12" style="13" customWidth="1"/>
    <col min="9996" max="9996" width="13.42578125" style="13" customWidth="1"/>
    <col min="9997" max="10000" width="0" style="13" hidden="1" customWidth="1"/>
    <col min="10001" max="10001" width="9.140625" style="13"/>
    <col min="10002" max="10002" width="11.5703125" style="13" customWidth="1"/>
    <col min="10003" max="10003" width="11" style="13" bestFit="1" customWidth="1"/>
    <col min="10004" max="10240" width="9.140625" style="13"/>
    <col min="10241" max="10241" width="6.5703125" style="13" customWidth="1"/>
    <col min="10242" max="10242" width="36.28515625" style="13" customWidth="1"/>
    <col min="10243" max="10243" width="13.28515625" style="13" customWidth="1"/>
    <col min="10244" max="10244" width="10.85546875" style="13" customWidth="1"/>
    <col min="10245" max="10245" width="10.5703125" style="13" customWidth="1"/>
    <col min="10246" max="10246" width="11.140625" style="13" customWidth="1"/>
    <col min="10247" max="10247" width="10.7109375" style="13" customWidth="1"/>
    <col min="10248" max="10248" width="11.5703125" style="13" customWidth="1"/>
    <col min="10249" max="10249" width="10.85546875" style="13" customWidth="1"/>
    <col min="10250" max="10250" width="10" style="13" customWidth="1"/>
    <col min="10251" max="10251" width="12" style="13" customWidth="1"/>
    <col min="10252" max="10252" width="13.42578125" style="13" customWidth="1"/>
    <col min="10253" max="10256" width="0" style="13" hidden="1" customWidth="1"/>
    <col min="10257" max="10257" width="9.140625" style="13"/>
    <col min="10258" max="10258" width="11.5703125" style="13" customWidth="1"/>
    <col min="10259" max="10259" width="11" style="13" bestFit="1" customWidth="1"/>
    <col min="10260" max="10496" width="9.140625" style="13"/>
    <col min="10497" max="10497" width="6.5703125" style="13" customWidth="1"/>
    <col min="10498" max="10498" width="36.28515625" style="13" customWidth="1"/>
    <col min="10499" max="10499" width="13.28515625" style="13" customWidth="1"/>
    <col min="10500" max="10500" width="10.85546875" style="13" customWidth="1"/>
    <col min="10501" max="10501" width="10.5703125" style="13" customWidth="1"/>
    <col min="10502" max="10502" width="11.140625" style="13" customWidth="1"/>
    <col min="10503" max="10503" width="10.7109375" style="13" customWidth="1"/>
    <col min="10504" max="10504" width="11.5703125" style="13" customWidth="1"/>
    <col min="10505" max="10505" width="10.85546875" style="13" customWidth="1"/>
    <col min="10506" max="10506" width="10" style="13" customWidth="1"/>
    <col min="10507" max="10507" width="12" style="13" customWidth="1"/>
    <col min="10508" max="10508" width="13.42578125" style="13" customWidth="1"/>
    <col min="10509" max="10512" width="0" style="13" hidden="1" customWidth="1"/>
    <col min="10513" max="10513" width="9.140625" style="13"/>
    <col min="10514" max="10514" width="11.5703125" style="13" customWidth="1"/>
    <col min="10515" max="10515" width="11" style="13" bestFit="1" customWidth="1"/>
    <col min="10516" max="10752" width="9.140625" style="13"/>
    <col min="10753" max="10753" width="6.5703125" style="13" customWidth="1"/>
    <col min="10754" max="10754" width="36.28515625" style="13" customWidth="1"/>
    <col min="10755" max="10755" width="13.28515625" style="13" customWidth="1"/>
    <col min="10756" max="10756" width="10.85546875" style="13" customWidth="1"/>
    <col min="10757" max="10757" width="10.5703125" style="13" customWidth="1"/>
    <col min="10758" max="10758" width="11.140625" style="13" customWidth="1"/>
    <col min="10759" max="10759" width="10.7109375" style="13" customWidth="1"/>
    <col min="10760" max="10760" width="11.5703125" style="13" customWidth="1"/>
    <col min="10761" max="10761" width="10.85546875" style="13" customWidth="1"/>
    <col min="10762" max="10762" width="10" style="13" customWidth="1"/>
    <col min="10763" max="10763" width="12" style="13" customWidth="1"/>
    <col min="10764" max="10764" width="13.42578125" style="13" customWidth="1"/>
    <col min="10765" max="10768" width="0" style="13" hidden="1" customWidth="1"/>
    <col min="10769" max="10769" width="9.140625" style="13"/>
    <col min="10770" max="10770" width="11.5703125" style="13" customWidth="1"/>
    <col min="10771" max="10771" width="11" style="13" bestFit="1" customWidth="1"/>
    <col min="10772" max="11008" width="9.140625" style="13"/>
    <col min="11009" max="11009" width="6.5703125" style="13" customWidth="1"/>
    <col min="11010" max="11010" width="36.28515625" style="13" customWidth="1"/>
    <col min="11011" max="11011" width="13.28515625" style="13" customWidth="1"/>
    <col min="11012" max="11012" width="10.85546875" style="13" customWidth="1"/>
    <col min="11013" max="11013" width="10.5703125" style="13" customWidth="1"/>
    <col min="11014" max="11014" width="11.140625" style="13" customWidth="1"/>
    <col min="11015" max="11015" width="10.7109375" style="13" customWidth="1"/>
    <col min="11016" max="11016" width="11.5703125" style="13" customWidth="1"/>
    <col min="11017" max="11017" width="10.85546875" style="13" customWidth="1"/>
    <col min="11018" max="11018" width="10" style="13" customWidth="1"/>
    <col min="11019" max="11019" width="12" style="13" customWidth="1"/>
    <col min="11020" max="11020" width="13.42578125" style="13" customWidth="1"/>
    <col min="11021" max="11024" width="0" style="13" hidden="1" customWidth="1"/>
    <col min="11025" max="11025" width="9.140625" style="13"/>
    <col min="11026" max="11026" width="11.5703125" style="13" customWidth="1"/>
    <col min="11027" max="11027" width="11" style="13" bestFit="1" customWidth="1"/>
    <col min="11028" max="11264" width="9.140625" style="13"/>
    <col min="11265" max="11265" width="6.5703125" style="13" customWidth="1"/>
    <col min="11266" max="11266" width="36.28515625" style="13" customWidth="1"/>
    <col min="11267" max="11267" width="13.28515625" style="13" customWidth="1"/>
    <col min="11268" max="11268" width="10.85546875" style="13" customWidth="1"/>
    <col min="11269" max="11269" width="10.5703125" style="13" customWidth="1"/>
    <col min="11270" max="11270" width="11.140625" style="13" customWidth="1"/>
    <col min="11271" max="11271" width="10.7109375" style="13" customWidth="1"/>
    <col min="11272" max="11272" width="11.5703125" style="13" customWidth="1"/>
    <col min="11273" max="11273" width="10.85546875" style="13" customWidth="1"/>
    <col min="11274" max="11274" width="10" style="13" customWidth="1"/>
    <col min="11275" max="11275" width="12" style="13" customWidth="1"/>
    <col min="11276" max="11276" width="13.42578125" style="13" customWidth="1"/>
    <col min="11277" max="11280" width="0" style="13" hidden="1" customWidth="1"/>
    <col min="11281" max="11281" width="9.140625" style="13"/>
    <col min="11282" max="11282" width="11.5703125" style="13" customWidth="1"/>
    <col min="11283" max="11283" width="11" style="13" bestFit="1" customWidth="1"/>
    <col min="11284" max="11520" width="9.140625" style="13"/>
    <col min="11521" max="11521" width="6.5703125" style="13" customWidth="1"/>
    <col min="11522" max="11522" width="36.28515625" style="13" customWidth="1"/>
    <col min="11523" max="11523" width="13.28515625" style="13" customWidth="1"/>
    <col min="11524" max="11524" width="10.85546875" style="13" customWidth="1"/>
    <col min="11525" max="11525" width="10.5703125" style="13" customWidth="1"/>
    <col min="11526" max="11526" width="11.140625" style="13" customWidth="1"/>
    <col min="11527" max="11527" width="10.7109375" style="13" customWidth="1"/>
    <col min="11528" max="11528" width="11.5703125" style="13" customWidth="1"/>
    <col min="11529" max="11529" width="10.85546875" style="13" customWidth="1"/>
    <col min="11530" max="11530" width="10" style="13" customWidth="1"/>
    <col min="11531" max="11531" width="12" style="13" customWidth="1"/>
    <col min="11532" max="11532" width="13.42578125" style="13" customWidth="1"/>
    <col min="11533" max="11536" width="0" style="13" hidden="1" customWidth="1"/>
    <col min="11537" max="11537" width="9.140625" style="13"/>
    <col min="11538" max="11538" width="11.5703125" style="13" customWidth="1"/>
    <col min="11539" max="11539" width="11" style="13" bestFit="1" customWidth="1"/>
    <col min="11540" max="11776" width="9.140625" style="13"/>
    <col min="11777" max="11777" width="6.5703125" style="13" customWidth="1"/>
    <col min="11778" max="11778" width="36.28515625" style="13" customWidth="1"/>
    <col min="11779" max="11779" width="13.28515625" style="13" customWidth="1"/>
    <col min="11780" max="11780" width="10.85546875" style="13" customWidth="1"/>
    <col min="11781" max="11781" width="10.5703125" style="13" customWidth="1"/>
    <col min="11782" max="11782" width="11.140625" style="13" customWidth="1"/>
    <col min="11783" max="11783" width="10.7109375" style="13" customWidth="1"/>
    <col min="11784" max="11784" width="11.5703125" style="13" customWidth="1"/>
    <col min="11785" max="11785" width="10.85546875" style="13" customWidth="1"/>
    <col min="11786" max="11786" width="10" style="13" customWidth="1"/>
    <col min="11787" max="11787" width="12" style="13" customWidth="1"/>
    <col min="11788" max="11788" width="13.42578125" style="13" customWidth="1"/>
    <col min="11789" max="11792" width="0" style="13" hidden="1" customWidth="1"/>
    <col min="11793" max="11793" width="9.140625" style="13"/>
    <col min="11794" max="11794" width="11.5703125" style="13" customWidth="1"/>
    <col min="11795" max="11795" width="11" style="13" bestFit="1" customWidth="1"/>
    <col min="11796" max="12032" width="9.140625" style="13"/>
    <col min="12033" max="12033" width="6.5703125" style="13" customWidth="1"/>
    <col min="12034" max="12034" width="36.28515625" style="13" customWidth="1"/>
    <col min="12035" max="12035" width="13.28515625" style="13" customWidth="1"/>
    <col min="12036" max="12036" width="10.85546875" style="13" customWidth="1"/>
    <col min="12037" max="12037" width="10.5703125" style="13" customWidth="1"/>
    <col min="12038" max="12038" width="11.140625" style="13" customWidth="1"/>
    <col min="12039" max="12039" width="10.7109375" style="13" customWidth="1"/>
    <col min="12040" max="12040" width="11.5703125" style="13" customWidth="1"/>
    <col min="12041" max="12041" width="10.85546875" style="13" customWidth="1"/>
    <col min="12042" max="12042" width="10" style="13" customWidth="1"/>
    <col min="12043" max="12043" width="12" style="13" customWidth="1"/>
    <col min="12044" max="12044" width="13.42578125" style="13" customWidth="1"/>
    <col min="12045" max="12048" width="0" style="13" hidden="1" customWidth="1"/>
    <col min="12049" max="12049" width="9.140625" style="13"/>
    <col min="12050" max="12050" width="11.5703125" style="13" customWidth="1"/>
    <col min="12051" max="12051" width="11" style="13" bestFit="1" customWidth="1"/>
    <col min="12052" max="12288" width="9.140625" style="13"/>
    <col min="12289" max="12289" width="6.5703125" style="13" customWidth="1"/>
    <col min="12290" max="12290" width="36.28515625" style="13" customWidth="1"/>
    <col min="12291" max="12291" width="13.28515625" style="13" customWidth="1"/>
    <col min="12292" max="12292" width="10.85546875" style="13" customWidth="1"/>
    <col min="12293" max="12293" width="10.5703125" style="13" customWidth="1"/>
    <col min="12294" max="12294" width="11.140625" style="13" customWidth="1"/>
    <col min="12295" max="12295" width="10.7109375" style="13" customWidth="1"/>
    <col min="12296" max="12296" width="11.5703125" style="13" customWidth="1"/>
    <col min="12297" max="12297" width="10.85546875" style="13" customWidth="1"/>
    <col min="12298" max="12298" width="10" style="13" customWidth="1"/>
    <col min="12299" max="12299" width="12" style="13" customWidth="1"/>
    <col min="12300" max="12300" width="13.42578125" style="13" customWidth="1"/>
    <col min="12301" max="12304" width="0" style="13" hidden="1" customWidth="1"/>
    <col min="12305" max="12305" width="9.140625" style="13"/>
    <col min="12306" max="12306" width="11.5703125" style="13" customWidth="1"/>
    <col min="12307" max="12307" width="11" style="13" bestFit="1" customWidth="1"/>
    <col min="12308" max="12544" width="9.140625" style="13"/>
    <col min="12545" max="12545" width="6.5703125" style="13" customWidth="1"/>
    <col min="12546" max="12546" width="36.28515625" style="13" customWidth="1"/>
    <col min="12547" max="12547" width="13.28515625" style="13" customWidth="1"/>
    <col min="12548" max="12548" width="10.85546875" style="13" customWidth="1"/>
    <col min="12549" max="12549" width="10.5703125" style="13" customWidth="1"/>
    <col min="12550" max="12550" width="11.140625" style="13" customWidth="1"/>
    <col min="12551" max="12551" width="10.7109375" style="13" customWidth="1"/>
    <col min="12552" max="12552" width="11.5703125" style="13" customWidth="1"/>
    <col min="12553" max="12553" width="10.85546875" style="13" customWidth="1"/>
    <col min="12554" max="12554" width="10" style="13" customWidth="1"/>
    <col min="12555" max="12555" width="12" style="13" customWidth="1"/>
    <col min="12556" max="12556" width="13.42578125" style="13" customWidth="1"/>
    <col min="12557" max="12560" width="0" style="13" hidden="1" customWidth="1"/>
    <col min="12561" max="12561" width="9.140625" style="13"/>
    <col min="12562" max="12562" width="11.5703125" style="13" customWidth="1"/>
    <col min="12563" max="12563" width="11" style="13" bestFit="1" customWidth="1"/>
    <col min="12564" max="12800" width="9.140625" style="13"/>
    <col min="12801" max="12801" width="6.5703125" style="13" customWidth="1"/>
    <col min="12802" max="12802" width="36.28515625" style="13" customWidth="1"/>
    <col min="12803" max="12803" width="13.28515625" style="13" customWidth="1"/>
    <col min="12804" max="12804" width="10.85546875" style="13" customWidth="1"/>
    <col min="12805" max="12805" width="10.5703125" style="13" customWidth="1"/>
    <col min="12806" max="12806" width="11.140625" style="13" customWidth="1"/>
    <col min="12807" max="12807" width="10.7109375" style="13" customWidth="1"/>
    <col min="12808" max="12808" width="11.5703125" style="13" customWidth="1"/>
    <col min="12809" max="12809" width="10.85546875" style="13" customWidth="1"/>
    <col min="12810" max="12810" width="10" style="13" customWidth="1"/>
    <col min="12811" max="12811" width="12" style="13" customWidth="1"/>
    <col min="12812" max="12812" width="13.42578125" style="13" customWidth="1"/>
    <col min="12813" max="12816" width="0" style="13" hidden="1" customWidth="1"/>
    <col min="12817" max="12817" width="9.140625" style="13"/>
    <col min="12818" max="12818" width="11.5703125" style="13" customWidth="1"/>
    <col min="12819" max="12819" width="11" style="13" bestFit="1" customWidth="1"/>
    <col min="12820" max="13056" width="9.140625" style="13"/>
    <col min="13057" max="13057" width="6.5703125" style="13" customWidth="1"/>
    <col min="13058" max="13058" width="36.28515625" style="13" customWidth="1"/>
    <col min="13059" max="13059" width="13.28515625" style="13" customWidth="1"/>
    <col min="13060" max="13060" width="10.85546875" style="13" customWidth="1"/>
    <col min="13061" max="13061" width="10.5703125" style="13" customWidth="1"/>
    <col min="13062" max="13062" width="11.140625" style="13" customWidth="1"/>
    <col min="13063" max="13063" width="10.7109375" style="13" customWidth="1"/>
    <col min="13064" max="13064" width="11.5703125" style="13" customWidth="1"/>
    <col min="13065" max="13065" width="10.85546875" style="13" customWidth="1"/>
    <col min="13066" max="13066" width="10" style="13" customWidth="1"/>
    <col min="13067" max="13067" width="12" style="13" customWidth="1"/>
    <col min="13068" max="13068" width="13.42578125" style="13" customWidth="1"/>
    <col min="13069" max="13072" width="0" style="13" hidden="1" customWidth="1"/>
    <col min="13073" max="13073" width="9.140625" style="13"/>
    <col min="13074" max="13074" width="11.5703125" style="13" customWidth="1"/>
    <col min="13075" max="13075" width="11" style="13" bestFit="1" customWidth="1"/>
    <col min="13076" max="13312" width="9.140625" style="13"/>
    <col min="13313" max="13313" width="6.5703125" style="13" customWidth="1"/>
    <col min="13314" max="13314" width="36.28515625" style="13" customWidth="1"/>
    <col min="13315" max="13315" width="13.28515625" style="13" customWidth="1"/>
    <col min="13316" max="13316" width="10.85546875" style="13" customWidth="1"/>
    <col min="13317" max="13317" width="10.5703125" style="13" customWidth="1"/>
    <col min="13318" max="13318" width="11.140625" style="13" customWidth="1"/>
    <col min="13319" max="13319" width="10.7109375" style="13" customWidth="1"/>
    <col min="13320" max="13320" width="11.5703125" style="13" customWidth="1"/>
    <col min="13321" max="13321" width="10.85546875" style="13" customWidth="1"/>
    <col min="13322" max="13322" width="10" style="13" customWidth="1"/>
    <col min="13323" max="13323" width="12" style="13" customWidth="1"/>
    <col min="13324" max="13324" width="13.42578125" style="13" customWidth="1"/>
    <col min="13325" max="13328" width="0" style="13" hidden="1" customWidth="1"/>
    <col min="13329" max="13329" width="9.140625" style="13"/>
    <col min="13330" max="13330" width="11.5703125" style="13" customWidth="1"/>
    <col min="13331" max="13331" width="11" style="13" bestFit="1" customWidth="1"/>
    <col min="13332" max="13568" width="9.140625" style="13"/>
    <col min="13569" max="13569" width="6.5703125" style="13" customWidth="1"/>
    <col min="13570" max="13570" width="36.28515625" style="13" customWidth="1"/>
    <col min="13571" max="13571" width="13.28515625" style="13" customWidth="1"/>
    <col min="13572" max="13572" width="10.85546875" style="13" customWidth="1"/>
    <col min="13573" max="13573" width="10.5703125" style="13" customWidth="1"/>
    <col min="13574" max="13574" width="11.140625" style="13" customWidth="1"/>
    <col min="13575" max="13575" width="10.7109375" style="13" customWidth="1"/>
    <col min="13576" max="13576" width="11.5703125" style="13" customWidth="1"/>
    <col min="13577" max="13577" width="10.85546875" style="13" customWidth="1"/>
    <col min="13578" max="13578" width="10" style="13" customWidth="1"/>
    <col min="13579" max="13579" width="12" style="13" customWidth="1"/>
    <col min="13580" max="13580" width="13.42578125" style="13" customWidth="1"/>
    <col min="13581" max="13584" width="0" style="13" hidden="1" customWidth="1"/>
    <col min="13585" max="13585" width="9.140625" style="13"/>
    <col min="13586" max="13586" width="11.5703125" style="13" customWidth="1"/>
    <col min="13587" max="13587" width="11" style="13" bestFit="1" customWidth="1"/>
    <col min="13588" max="13824" width="9.140625" style="13"/>
    <col min="13825" max="13825" width="6.5703125" style="13" customWidth="1"/>
    <col min="13826" max="13826" width="36.28515625" style="13" customWidth="1"/>
    <col min="13827" max="13827" width="13.28515625" style="13" customWidth="1"/>
    <col min="13828" max="13828" width="10.85546875" style="13" customWidth="1"/>
    <col min="13829" max="13829" width="10.5703125" style="13" customWidth="1"/>
    <col min="13830" max="13830" width="11.140625" style="13" customWidth="1"/>
    <col min="13831" max="13831" width="10.7109375" style="13" customWidth="1"/>
    <col min="13832" max="13832" width="11.5703125" style="13" customWidth="1"/>
    <col min="13833" max="13833" width="10.85546875" style="13" customWidth="1"/>
    <col min="13834" max="13834" width="10" style="13" customWidth="1"/>
    <col min="13835" max="13835" width="12" style="13" customWidth="1"/>
    <col min="13836" max="13836" width="13.42578125" style="13" customWidth="1"/>
    <col min="13837" max="13840" width="0" style="13" hidden="1" customWidth="1"/>
    <col min="13841" max="13841" width="9.140625" style="13"/>
    <col min="13842" max="13842" width="11.5703125" style="13" customWidth="1"/>
    <col min="13843" max="13843" width="11" style="13" bestFit="1" customWidth="1"/>
    <col min="13844" max="14080" width="9.140625" style="13"/>
    <col min="14081" max="14081" width="6.5703125" style="13" customWidth="1"/>
    <col min="14082" max="14082" width="36.28515625" style="13" customWidth="1"/>
    <col min="14083" max="14083" width="13.28515625" style="13" customWidth="1"/>
    <col min="14084" max="14084" width="10.85546875" style="13" customWidth="1"/>
    <col min="14085" max="14085" width="10.5703125" style="13" customWidth="1"/>
    <col min="14086" max="14086" width="11.140625" style="13" customWidth="1"/>
    <col min="14087" max="14087" width="10.7109375" style="13" customWidth="1"/>
    <col min="14088" max="14088" width="11.5703125" style="13" customWidth="1"/>
    <col min="14089" max="14089" width="10.85546875" style="13" customWidth="1"/>
    <col min="14090" max="14090" width="10" style="13" customWidth="1"/>
    <col min="14091" max="14091" width="12" style="13" customWidth="1"/>
    <col min="14092" max="14092" width="13.42578125" style="13" customWidth="1"/>
    <col min="14093" max="14096" width="0" style="13" hidden="1" customWidth="1"/>
    <col min="14097" max="14097" width="9.140625" style="13"/>
    <col min="14098" max="14098" width="11.5703125" style="13" customWidth="1"/>
    <col min="14099" max="14099" width="11" style="13" bestFit="1" customWidth="1"/>
    <col min="14100" max="14336" width="9.140625" style="13"/>
    <col min="14337" max="14337" width="6.5703125" style="13" customWidth="1"/>
    <col min="14338" max="14338" width="36.28515625" style="13" customWidth="1"/>
    <col min="14339" max="14339" width="13.28515625" style="13" customWidth="1"/>
    <col min="14340" max="14340" width="10.85546875" style="13" customWidth="1"/>
    <col min="14341" max="14341" width="10.5703125" style="13" customWidth="1"/>
    <col min="14342" max="14342" width="11.140625" style="13" customWidth="1"/>
    <col min="14343" max="14343" width="10.7109375" style="13" customWidth="1"/>
    <col min="14344" max="14344" width="11.5703125" style="13" customWidth="1"/>
    <col min="14345" max="14345" width="10.85546875" style="13" customWidth="1"/>
    <col min="14346" max="14346" width="10" style="13" customWidth="1"/>
    <col min="14347" max="14347" width="12" style="13" customWidth="1"/>
    <col min="14348" max="14348" width="13.42578125" style="13" customWidth="1"/>
    <col min="14349" max="14352" width="0" style="13" hidden="1" customWidth="1"/>
    <col min="14353" max="14353" width="9.140625" style="13"/>
    <col min="14354" max="14354" width="11.5703125" style="13" customWidth="1"/>
    <col min="14355" max="14355" width="11" style="13" bestFit="1" customWidth="1"/>
    <col min="14356" max="14592" width="9.140625" style="13"/>
    <col min="14593" max="14593" width="6.5703125" style="13" customWidth="1"/>
    <col min="14594" max="14594" width="36.28515625" style="13" customWidth="1"/>
    <col min="14595" max="14595" width="13.28515625" style="13" customWidth="1"/>
    <col min="14596" max="14596" width="10.85546875" style="13" customWidth="1"/>
    <col min="14597" max="14597" width="10.5703125" style="13" customWidth="1"/>
    <col min="14598" max="14598" width="11.140625" style="13" customWidth="1"/>
    <col min="14599" max="14599" width="10.7109375" style="13" customWidth="1"/>
    <col min="14600" max="14600" width="11.5703125" style="13" customWidth="1"/>
    <col min="14601" max="14601" width="10.85546875" style="13" customWidth="1"/>
    <col min="14602" max="14602" width="10" style="13" customWidth="1"/>
    <col min="14603" max="14603" width="12" style="13" customWidth="1"/>
    <col min="14604" max="14604" width="13.42578125" style="13" customWidth="1"/>
    <col min="14605" max="14608" width="0" style="13" hidden="1" customWidth="1"/>
    <col min="14609" max="14609" width="9.140625" style="13"/>
    <col min="14610" max="14610" width="11.5703125" style="13" customWidth="1"/>
    <col min="14611" max="14611" width="11" style="13" bestFit="1" customWidth="1"/>
    <col min="14612" max="14848" width="9.140625" style="13"/>
    <col min="14849" max="14849" width="6.5703125" style="13" customWidth="1"/>
    <col min="14850" max="14850" width="36.28515625" style="13" customWidth="1"/>
    <col min="14851" max="14851" width="13.28515625" style="13" customWidth="1"/>
    <col min="14852" max="14852" width="10.85546875" style="13" customWidth="1"/>
    <col min="14853" max="14853" width="10.5703125" style="13" customWidth="1"/>
    <col min="14854" max="14854" width="11.140625" style="13" customWidth="1"/>
    <col min="14855" max="14855" width="10.7109375" style="13" customWidth="1"/>
    <col min="14856" max="14856" width="11.5703125" style="13" customWidth="1"/>
    <col min="14857" max="14857" width="10.85546875" style="13" customWidth="1"/>
    <col min="14858" max="14858" width="10" style="13" customWidth="1"/>
    <col min="14859" max="14859" width="12" style="13" customWidth="1"/>
    <col min="14860" max="14860" width="13.42578125" style="13" customWidth="1"/>
    <col min="14861" max="14864" width="0" style="13" hidden="1" customWidth="1"/>
    <col min="14865" max="14865" width="9.140625" style="13"/>
    <col min="14866" max="14866" width="11.5703125" style="13" customWidth="1"/>
    <col min="14867" max="14867" width="11" style="13" bestFit="1" customWidth="1"/>
    <col min="14868" max="15104" width="9.140625" style="13"/>
    <col min="15105" max="15105" width="6.5703125" style="13" customWidth="1"/>
    <col min="15106" max="15106" width="36.28515625" style="13" customWidth="1"/>
    <col min="15107" max="15107" width="13.28515625" style="13" customWidth="1"/>
    <col min="15108" max="15108" width="10.85546875" style="13" customWidth="1"/>
    <col min="15109" max="15109" width="10.5703125" style="13" customWidth="1"/>
    <col min="15110" max="15110" width="11.140625" style="13" customWidth="1"/>
    <col min="15111" max="15111" width="10.7109375" style="13" customWidth="1"/>
    <col min="15112" max="15112" width="11.5703125" style="13" customWidth="1"/>
    <col min="15113" max="15113" width="10.85546875" style="13" customWidth="1"/>
    <col min="15114" max="15114" width="10" style="13" customWidth="1"/>
    <col min="15115" max="15115" width="12" style="13" customWidth="1"/>
    <col min="15116" max="15116" width="13.42578125" style="13" customWidth="1"/>
    <col min="15117" max="15120" width="0" style="13" hidden="1" customWidth="1"/>
    <col min="15121" max="15121" width="9.140625" style="13"/>
    <col min="15122" max="15122" width="11.5703125" style="13" customWidth="1"/>
    <col min="15123" max="15123" width="11" style="13" bestFit="1" customWidth="1"/>
    <col min="15124" max="15360" width="9.140625" style="13"/>
    <col min="15361" max="15361" width="6.5703125" style="13" customWidth="1"/>
    <col min="15362" max="15362" width="36.28515625" style="13" customWidth="1"/>
    <col min="15363" max="15363" width="13.28515625" style="13" customWidth="1"/>
    <col min="15364" max="15364" width="10.85546875" style="13" customWidth="1"/>
    <col min="15365" max="15365" width="10.5703125" style="13" customWidth="1"/>
    <col min="15366" max="15366" width="11.140625" style="13" customWidth="1"/>
    <col min="15367" max="15367" width="10.7109375" style="13" customWidth="1"/>
    <col min="15368" max="15368" width="11.5703125" style="13" customWidth="1"/>
    <col min="15369" max="15369" width="10.85546875" style="13" customWidth="1"/>
    <col min="15370" max="15370" width="10" style="13" customWidth="1"/>
    <col min="15371" max="15371" width="12" style="13" customWidth="1"/>
    <col min="15372" max="15372" width="13.42578125" style="13" customWidth="1"/>
    <col min="15373" max="15376" width="0" style="13" hidden="1" customWidth="1"/>
    <col min="15377" max="15377" width="9.140625" style="13"/>
    <col min="15378" max="15378" width="11.5703125" style="13" customWidth="1"/>
    <col min="15379" max="15379" width="11" style="13" bestFit="1" customWidth="1"/>
    <col min="15380" max="15616" width="9.140625" style="13"/>
    <col min="15617" max="15617" width="6.5703125" style="13" customWidth="1"/>
    <col min="15618" max="15618" width="36.28515625" style="13" customWidth="1"/>
    <col min="15619" max="15619" width="13.28515625" style="13" customWidth="1"/>
    <col min="15620" max="15620" width="10.85546875" style="13" customWidth="1"/>
    <col min="15621" max="15621" width="10.5703125" style="13" customWidth="1"/>
    <col min="15622" max="15622" width="11.140625" style="13" customWidth="1"/>
    <col min="15623" max="15623" width="10.7109375" style="13" customWidth="1"/>
    <col min="15624" max="15624" width="11.5703125" style="13" customWidth="1"/>
    <col min="15625" max="15625" width="10.85546875" style="13" customWidth="1"/>
    <col min="15626" max="15626" width="10" style="13" customWidth="1"/>
    <col min="15627" max="15627" width="12" style="13" customWidth="1"/>
    <col min="15628" max="15628" width="13.42578125" style="13" customWidth="1"/>
    <col min="15629" max="15632" width="0" style="13" hidden="1" customWidth="1"/>
    <col min="15633" max="15633" width="9.140625" style="13"/>
    <col min="15634" max="15634" width="11.5703125" style="13" customWidth="1"/>
    <col min="15635" max="15635" width="11" style="13" bestFit="1" customWidth="1"/>
    <col min="15636" max="15872" width="9.140625" style="13"/>
    <col min="15873" max="15873" width="6.5703125" style="13" customWidth="1"/>
    <col min="15874" max="15874" width="36.28515625" style="13" customWidth="1"/>
    <col min="15875" max="15875" width="13.28515625" style="13" customWidth="1"/>
    <col min="15876" max="15876" width="10.85546875" style="13" customWidth="1"/>
    <col min="15877" max="15877" width="10.5703125" style="13" customWidth="1"/>
    <col min="15878" max="15878" width="11.140625" style="13" customWidth="1"/>
    <col min="15879" max="15879" width="10.7109375" style="13" customWidth="1"/>
    <col min="15880" max="15880" width="11.5703125" style="13" customWidth="1"/>
    <col min="15881" max="15881" width="10.85546875" style="13" customWidth="1"/>
    <col min="15882" max="15882" width="10" style="13" customWidth="1"/>
    <col min="15883" max="15883" width="12" style="13" customWidth="1"/>
    <col min="15884" max="15884" width="13.42578125" style="13" customWidth="1"/>
    <col min="15885" max="15888" width="0" style="13" hidden="1" customWidth="1"/>
    <col min="15889" max="15889" width="9.140625" style="13"/>
    <col min="15890" max="15890" width="11.5703125" style="13" customWidth="1"/>
    <col min="15891" max="15891" width="11" style="13" bestFit="1" customWidth="1"/>
    <col min="15892" max="16128" width="9.140625" style="13"/>
    <col min="16129" max="16129" width="6.5703125" style="13" customWidth="1"/>
    <col min="16130" max="16130" width="36.28515625" style="13" customWidth="1"/>
    <col min="16131" max="16131" width="13.28515625" style="13" customWidth="1"/>
    <col min="16132" max="16132" width="10.85546875" style="13" customWidth="1"/>
    <col min="16133" max="16133" width="10.5703125" style="13" customWidth="1"/>
    <col min="16134" max="16134" width="11.140625" style="13" customWidth="1"/>
    <col min="16135" max="16135" width="10.7109375" style="13" customWidth="1"/>
    <col min="16136" max="16136" width="11.5703125" style="13" customWidth="1"/>
    <col min="16137" max="16137" width="10.85546875" style="13" customWidth="1"/>
    <col min="16138" max="16138" width="10" style="13" customWidth="1"/>
    <col min="16139" max="16139" width="12" style="13" customWidth="1"/>
    <col min="16140" max="16140" width="13.42578125" style="13" customWidth="1"/>
    <col min="16141" max="16144" width="0" style="13" hidden="1" customWidth="1"/>
    <col min="16145" max="16145" width="9.140625" style="13"/>
    <col min="16146" max="16146" width="11.5703125" style="13" customWidth="1"/>
    <col min="16147" max="16147" width="11" style="13" bestFit="1" customWidth="1"/>
    <col min="16148" max="16384" width="9.140625" style="13"/>
  </cols>
  <sheetData>
    <row r="1" spans="1:23" ht="45" customHeight="1">
      <c r="B1" s="51" t="s">
        <v>154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23" s="15" customFormat="1" ht="39" customHeight="1">
      <c r="A2" s="44" t="s">
        <v>70</v>
      </c>
      <c r="B2" s="45" t="s">
        <v>71</v>
      </c>
      <c r="C2" s="49" t="s">
        <v>149</v>
      </c>
      <c r="D2" s="49" t="s">
        <v>150</v>
      </c>
      <c r="E2" s="46" t="s">
        <v>72</v>
      </c>
      <c r="F2" s="46"/>
      <c r="G2" s="46"/>
      <c r="H2" s="46"/>
      <c r="I2" s="46"/>
      <c r="J2" s="46"/>
      <c r="K2" s="46" t="s">
        <v>73</v>
      </c>
      <c r="L2" s="46"/>
      <c r="M2" s="46"/>
      <c r="N2" s="45" t="s">
        <v>74</v>
      </c>
      <c r="O2" s="47" t="s">
        <v>75</v>
      </c>
      <c r="P2" s="48" t="s">
        <v>76</v>
      </c>
      <c r="Q2" s="8"/>
      <c r="R2" s="8"/>
      <c r="S2" s="8"/>
      <c r="T2" s="8"/>
      <c r="U2" s="8"/>
      <c r="V2" s="8"/>
      <c r="W2" s="8"/>
    </row>
    <row r="3" spans="1:23" s="15" customFormat="1" ht="47.25" customHeight="1">
      <c r="A3" s="44"/>
      <c r="B3" s="45"/>
      <c r="C3" s="50"/>
      <c r="D3" s="50"/>
      <c r="E3" s="16" t="s">
        <v>2</v>
      </c>
      <c r="F3" s="16" t="s">
        <v>77</v>
      </c>
      <c r="G3" s="16" t="s">
        <v>78</v>
      </c>
      <c r="H3" s="16" t="s">
        <v>79</v>
      </c>
      <c r="I3" s="17" t="s">
        <v>80</v>
      </c>
      <c r="J3" s="16" t="s">
        <v>81</v>
      </c>
      <c r="K3" s="18" t="s">
        <v>82</v>
      </c>
      <c r="L3" s="18" t="s">
        <v>83</v>
      </c>
      <c r="M3" s="16" t="s">
        <v>84</v>
      </c>
      <c r="N3" s="45"/>
      <c r="O3" s="47"/>
      <c r="P3" s="48"/>
      <c r="Q3" s="8"/>
      <c r="R3" s="8"/>
      <c r="S3" s="8"/>
      <c r="T3" s="8"/>
      <c r="U3" s="8"/>
      <c r="V3" s="8"/>
      <c r="W3" s="8"/>
    </row>
    <row r="4" spans="1:23" s="38" customFormat="1" ht="23.25" customHeight="1">
      <c r="A4" s="25">
        <v>1</v>
      </c>
      <c r="B4" s="9" t="s">
        <v>1</v>
      </c>
      <c r="C4" s="9"/>
      <c r="D4" s="9"/>
      <c r="E4" s="28">
        <v>880121.21329999994</v>
      </c>
      <c r="F4" s="35"/>
      <c r="G4" s="35"/>
      <c r="H4" s="35"/>
      <c r="I4" s="35"/>
      <c r="J4" s="35">
        <f t="shared" ref="J4:J66" si="0">E4+F4+G4+H4+I4</f>
        <v>880121.21329999994</v>
      </c>
      <c r="K4" s="35">
        <f t="shared" ref="K4:K28" si="1">(E4+F4+G4+I4)*0.02</f>
        <v>17602.424265999998</v>
      </c>
      <c r="L4" s="35">
        <f t="shared" ref="L4:L28" si="2">H4*0.2</f>
        <v>0</v>
      </c>
      <c r="M4" s="35">
        <f t="shared" ref="M4:M66" si="3">(J4-K4-L4)/101</f>
        <v>8539.7899904356418</v>
      </c>
      <c r="N4" s="35">
        <f t="shared" ref="N4:N20" si="4">(J4-K4)/101*100</f>
        <v>853978.9990435642</v>
      </c>
      <c r="O4" s="36">
        <f t="shared" ref="O4:O58" si="5">N4*0.5899996281413</f>
        <v>503847.29187618248</v>
      </c>
      <c r="P4" s="35">
        <f t="shared" ref="P4:P57" si="6">N4*0.4100003718586</f>
        <v>350131.70716729632</v>
      </c>
      <c r="Q4" s="37"/>
      <c r="R4" s="37"/>
      <c r="S4" s="37"/>
      <c r="T4" s="37"/>
      <c r="U4" s="37"/>
      <c r="V4" s="37"/>
      <c r="W4" s="37"/>
    </row>
    <row r="5" spans="1:23" s="38" customFormat="1" ht="18.75" customHeight="1">
      <c r="A5" s="25">
        <v>2</v>
      </c>
      <c r="B5" s="9" t="s">
        <v>3</v>
      </c>
      <c r="C5" s="9"/>
      <c r="D5" s="9"/>
      <c r="E5" s="28">
        <v>150793.83312</v>
      </c>
      <c r="F5" s="35"/>
      <c r="G5" s="35"/>
      <c r="H5" s="35"/>
      <c r="I5" s="35"/>
      <c r="J5" s="35">
        <f t="shared" si="0"/>
        <v>150793.83312</v>
      </c>
      <c r="K5" s="35">
        <f t="shared" si="1"/>
        <v>3015.8766624</v>
      </c>
      <c r="L5" s="35">
        <f t="shared" si="2"/>
        <v>0</v>
      </c>
      <c r="M5" s="35">
        <f t="shared" si="3"/>
        <v>1463.1480837386139</v>
      </c>
      <c r="N5" s="35">
        <f t="shared" si="4"/>
        <v>146314.80837386139</v>
      </c>
      <c r="O5" s="36">
        <f t="shared" si="5"/>
        <v>86325.682532143794</v>
      </c>
      <c r="P5" s="35">
        <f t="shared" si="6"/>
        <v>59989.125841702975</v>
      </c>
      <c r="Q5" s="37"/>
      <c r="R5" s="37"/>
      <c r="S5" s="37"/>
      <c r="T5" s="37"/>
      <c r="U5" s="37"/>
      <c r="V5" s="37"/>
      <c r="W5" s="37"/>
    </row>
    <row r="6" spans="1:23" s="38" customFormat="1" ht="18.75" customHeight="1">
      <c r="A6" s="25">
        <v>3</v>
      </c>
      <c r="B6" s="9" t="s">
        <v>85</v>
      </c>
      <c r="C6" s="9"/>
      <c r="D6" s="9"/>
      <c r="E6" s="28">
        <v>622593.74170000013</v>
      </c>
      <c r="F6" s="35"/>
      <c r="G6" s="35"/>
      <c r="H6" s="35"/>
      <c r="I6" s="35"/>
      <c r="J6" s="35">
        <f t="shared" si="0"/>
        <v>622593.74170000013</v>
      </c>
      <c r="K6" s="35">
        <f t="shared" si="1"/>
        <v>12451.874834000002</v>
      </c>
      <c r="L6" s="35">
        <f t="shared" si="2"/>
        <v>0</v>
      </c>
      <c r="M6" s="35">
        <f t="shared" si="3"/>
        <v>6041.0085828316842</v>
      </c>
      <c r="N6" s="35">
        <f t="shared" si="4"/>
        <v>604100.8582831684</v>
      </c>
      <c r="O6" s="36">
        <f t="shared" si="5"/>
        <v>356419.28174690955</v>
      </c>
      <c r="P6" s="35">
        <f t="shared" si="6"/>
        <v>247681.57653619847</v>
      </c>
      <c r="Q6" s="37"/>
      <c r="R6" s="37"/>
      <c r="S6" s="37"/>
      <c r="T6" s="37"/>
      <c r="U6" s="37"/>
      <c r="V6" s="37"/>
      <c r="W6" s="37"/>
    </row>
    <row r="7" spans="1:23" s="38" customFormat="1" ht="18.75" customHeight="1">
      <c r="A7" s="25">
        <v>4</v>
      </c>
      <c r="B7" s="9" t="s">
        <v>7</v>
      </c>
      <c r="C7" s="9"/>
      <c r="D7" s="9"/>
      <c r="E7" s="28">
        <v>391751.52</v>
      </c>
      <c r="F7" s="35"/>
      <c r="G7" s="35"/>
      <c r="H7" s="35"/>
      <c r="I7" s="35"/>
      <c r="J7" s="35">
        <f t="shared" si="0"/>
        <v>391751.52</v>
      </c>
      <c r="K7" s="35">
        <f t="shared" si="1"/>
        <v>7835.0304000000006</v>
      </c>
      <c r="L7" s="35">
        <f t="shared" si="2"/>
        <v>0</v>
      </c>
      <c r="M7" s="35">
        <f t="shared" si="3"/>
        <v>3801.153362376238</v>
      </c>
      <c r="N7" s="35">
        <f t="shared" si="4"/>
        <v>380115.33623762382</v>
      </c>
      <c r="O7" s="36">
        <f t="shared" si="5"/>
        <v>224267.90703100327</v>
      </c>
      <c r="P7" s="35">
        <f t="shared" si="6"/>
        <v>155847.42920658254</v>
      </c>
      <c r="Q7" s="37"/>
      <c r="R7" s="37"/>
      <c r="S7" s="37"/>
      <c r="T7" s="37"/>
      <c r="U7" s="37"/>
      <c r="V7" s="37"/>
      <c r="W7" s="37"/>
    </row>
    <row r="8" spans="1:23" s="38" customFormat="1" ht="18.75" customHeight="1">
      <c r="A8" s="25">
        <v>5</v>
      </c>
      <c r="B8" s="9" t="s">
        <v>8</v>
      </c>
      <c r="C8" s="9"/>
      <c r="D8" s="9"/>
      <c r="E8" s="28">
        <v>417767.4</v>
      </c>
      <c r="F8" s="35"/>
      <c r="G8" s="35"/>
      <c r="H8" s="35"/>
      <c r="I8" s="35"/>
      <c r="J8" s="35">
        <f t="shared" si="0"/>
        <v>417767.4</v>
      </c>
      <c r="K8" s="35">
        <f t="shared" si="1"/>
        <v>8355.348</v>
      </c>
      <c r="L8" s="35">
        <f t="shared" si="2"/>
        <v>0</v>
      </c>
      <c r="M8" s="35">
        <f t="shared" si="3"/>
        <v>4053.5846732673272</v>
      </c>
      <c r="N8" s="35">
        <f t="shared" si="4"/>
        <v>405358.4673267327</v>
      </c>
      <c r="O8" s="36">
        <f t="shared" si="5"/>
        <v>239161.34498669961</v>
      </c>
      <c r="P8" s="35">
        <f t="shared" si="6"/>
        <v>166197.12233999255</v>
      </c>
      <c r="Q8" s="37"/>
      <c r="R8" s="37"/>
      <c r="S8" s="37"/>
      <c r="T8" s="37"/>
      <c r="U8" s="37"/>
      <c r="V8" s="37"/>
      <c r="W8" s="37"/>
    </row>
    <row r="9" spans="1:23" s="38" customFormat="1" ht="18.75" customHeight="1">
      <c r="A9" s="25">
        <v>6</v>
      </c>
      <c r="B9" s="9" t="s">
        <v>86</v>
      </c>
      <c r="C9" s="9"/>
      <c r="D9" s="9"/>
      <c r="E9" s="28">
        <v>142373.93</v>
      </c>
      <c r="F9" s="35"/>
      <c r="G9" s="35"/>
      <c r="H9" s="35"/>
      <c r="I9" s="35"/>
      <c r="J9" s="35">
        <f t="shared" si="0"/>
        <v>142373.93</v>
      </c>
      <c r="K9" s="35">
        <f t="shared" si="1"/>
        <v>2847.4785999999999</v>
      </c>
      <c r="L9" s="35">
        <f t="shared" si="2"/>
        <v>0</v>
      </c>
      <c r="M9" s="35">
        <f t="shared" si="3"/>
        <v>1381.450013861386</v>
      </c>
      <c r="N9" s="35">
        <f t="shared" si="4"/>
        <v>138145.00138613861</v>
      </c>
      <c r="O9" s="36">
        <f t="shared" si="5"/>
        <v>81505.499447401162</v>
      </c>
      <c r="P9" s="35">
        <f t="shared" si="6"/>
        <v>56639.501938723646</v>
      </c>
    </row>
    <row r="10" spans="1:23" s="38" customFormat="1" ht="18.75" customHeight="1">
      <c r="A10" s="25">
        <v>7</v>
      </c>
      <c r="B10" s="9" t="s">
        <v>87</v>
      </c>
      <c r="C10" s="9"/>
      <c r="D10" s="9"/>
      <c r="E10" s="28">
        <v>144429.25</v>
      </c>
      <c r="F10" s="35"/>
      <c r="G10" s="35"/>
      <c r="H10" s="35"/>
      <c r="I10" s="35"/>
      <c r="J10" s="35">
        <f t="shared" si="0"/>
        <v>144429.25</v>
      </c>
      <c r="K10" s="35">
        <f t="shared" si="1"/>
        <v>2888.585</v>
      </c>
      <c r="L10" s="35">
        <f t="shared" si="2"/>
        <v>0</v>
      </c>
      <c r="M10" s="35">
        <f t="shared" si="3"/>
        <v>1401.3927227722772</v>
      </c>
      <c r="N10" s="35">
        <f t="shared" si="4"/>
        <v>140139.27227722772</v>
      </c>
      <c r="O10" s="36">
        <f t="shared" si="5"/>
        <v>82682.118531556756</v>
      </c>
      <c r="P10" s="35">
        <f t="shared" si="6"/>
        <v>57457.153745656957</v>
      </c>
    </row>
    <row r="11" spans="1:23" s="38" customFormat="1" ht="18.75" customHeight="1">
      <c r="A11" s="25">
        <v>8</v>
      </c>
      <c r="B11" s="9" t="s">
        <v>88</v>
      </c>
      <c r="C11" s="9"/>
      <c r="D11" s="9"/>
      <c r="E11" s="28">
        <v>144429.25</v>
      </c>
      <c r="F11" s="35"/>
      <c r="G11" s="35"/>
      <c r="H11" s="35"/>
      <c r="I11" s="35"/>
      <c r="J11" s="35">
        <f t="shared" si="0"/>
        <v>144429.25</v>
      </c>
      <c r="K11" s="35">
        <f t="shared" si="1"/>
        <v>2888.585</v>
      </c>
      <c r="L11" s="35">
        <f t="shared" si="2"/>
        <v>0</v>
      </c>
      <c r="M11" s="35">
        <f t="shared" si="3"/>
        <v>1401.3927227722772</v>
      </c>
      <c r="N11" s="35">
        <f t="shared" si="4"/>
        <v>140139.27227722772</v>
      </c>
      <c r="O11" s="36">
        <f t="shared" si="5"/>
        <v>82682.118531556756</v>
      </c>
      <c r="P11" s="35">
        <f t="shared" si="6"/>
        <v>57457.153745656957</v>
      </c>
    </row>
    <row r="12" spans="1:23" s="38" customFormat="1" ht="18.75" customHeight="1">
      <c r="A12" s="25">
        <v>9</v>
      </c>
      <c r="B12" s="9" t="s">
        <v>12</v>
      </c>
      <c r="C12" s="9"/>
      <c r="D12" s="9"/>
      <c r="E12" s="28">
        <v>442164.24</v>
      </c>
      <c r="F12" s="35"/>
      <c r="G12" s="35"/>
      <c r="H12" s="35"/>
      <c r="I12" s="35"/>
      <c r="J12" s="35">
        <f t="shared" si="0"/>
        <v>442164.24</v>
      </c>
      <c r="K12" s="35">
        <f t="shared" si="1"/>
        <v>8843.2847999999994</v>
      </c>
      <c r="L12" s="35">
        <f t="shared" si="2"/>
        <v>0</v>
      </c>
      <c r="M12" s="35">
        <f t="shared" si="3"/>
        <v>4290.3064871287124</v>
      </c>
      <c r="N12" s="35">
        <f t="shared" si="4"/>
        <v>429030.64871287125</v>
      </c>
      <c r="O12" s="36">
        <f t="shared" si="5"/>
        <v>253127.92320181476</v>
      </c>
      <c r="P12" s="35">
        <f t="shared" si="6"/>
        <v>175902.72551101359</v>
      </c>
    </row>
    <row r="13" spans="1:23" s="38" customFormat="1" ht="18" customHeight="1">
      <c r="A13" s="25">
        <v>10</v>
      </c>
      <c r="B13" s="9" t="s">
        <v>13</v>
      </c>
      <c r="C13" s="9"/>
      <c r="D13" s="9"/>
      <c r="E13" s="28">
        <v>330090.3</v>
      </c>
      <c r="F13" s="35"/>
      <c r="G13" s="35"/>
      <c r="H13" s="35"/>
      <c r="I13" s="35"/>
      <c r="J13" s="35">
        <f t="shared" si="0"/>
        <v>330090.3</v>
      </c>
      <c r="K13" s="35">
        <f t="shared" si="1"/>
        <v>6601.8059999999996</v>
      </c>
      <c r="L13" s="35">
        <f t="shared" si="2"/>
        <v>0</v>
      </c>
      <c r="M13" s="35">
        <f t="shared" si="3"/>
        <v>3202.8563762376239</v>
      </c>
      <c r="N13" s="35">
        <f t="shared" si="4"/>
        <v>320285.63762376236</v>
      </c>
      <c r="O13" s="36">
        <f t="shared" si="5"/>
        <v>188968.40709701896</v>
      </c>
      <c r="P13" s="35">
        <f t="shared" si="6"/>
        <v>131317.23052671138</v>
      </c>
    </row>
    <row r="14" spans="1:23" s="38" customFormat="1" ht="15.75" customHeight="1">
      <c r="A14" s="25">
        <v>11</v>
      </c>
      <c r="B14" s="9" t="s">
        <v>151</v>
      </c>
      <c r="C14" s="9"/>
      <c r="D14" s="9"/>
      <c r="E14" s="28">
        <v>117209.9</v>
      </c>
      <c r="F14" s="35"/>
      <c r="G14" s="35"/>
      <c r="H14" s="35"/>
      <c r="I14" s="35"/>
      <c r="J14" s="35">
        <f t="shared" si="0"/>
        <v>117209.9</v>
      </c>
      <c r="K14" s="35">
        <f t="shared" si="1"/>
        <v>2344.1979999999999</v>
      </c>
      <c r="L14" s="35">
        <f t="shared" si="2"/>
        <v>0</v>
      </c>
      <c r="M14" s="35">
        <f t="shared" si="3"/>
        <v>1137.2841782178216</v>
      </c>
      <c r="N14" s="35">
        <f t="shared" si="4"/>
        <v>113728.41782178216</v>
      </c>
      <c r="O14" s="36">
        <f t="shared" si="5"/>
        <v>67099.724223949874</v>
      </c>
      <c r="P14" s="35">
        <f t="shared" si="6"/>
        <v>46628.693597820915</v>
      </c>
    </row>
    <row r="15" spans="1:23" s="38" customFormat="1" ht="18" customHeight="1">
      <c r="A15" s="25">
        <v>12</v>
      </c>
      <c r="B15" s="9" t="s">
        <v>152</v>
      </c>
      <c r="C15" s="9"/>
      <c r="D15" s="9"/>
      <c r="E15" s="28">
        <v>749968.76</v>
      </c>
      <c r="F15" s="35"/>
      <c r="G15" s="35"/>
      <c r="H15" s="35"/>
      <c r="I15" s="35"/>
      <c r="J15" s="35">
        <f t="shared" si="0"/>
        <v>749968.76</v>
      </c>
      <c r="K15" s="35">
        <f t="shared" si="1"/>
        <v>14999.3752</v>
      </c>
      <c r="L15" s="35">
        <f t="shared" si="2"/>
        <v>0</v>
      </c>
      <c r="M15" s="35">
        <f t="shared" si="3"/>
        <v>7276.9246019801976</v>
      </c>
      <c r="N15" s="35">
        <f t="shared" si="4"/>
        <v>727692.46019801975</v>
      </c>
      <c r="O15" s="36">
        <f t="shared" si="5"/>
        <v>429338.2809180594</v>
      </c>
      <c r="P15" s="35">
        <f t="shared" si="6"/>
        <v>298354.17927988758</v>
      </c>
    </row>
    <row r="16" spans="1:23" s="38" customFormat="1" ht="18.75" customHeight="1">
      <c r="A16" s="25">
        <v>13</v>
      </c>
      <c r="B16" s="9" t="s">
        <v>24</v>
      </c>
      <c r="C16" s="9"/>
      <c r="D16" s="9"/>
      <c r="E16" s="28"/>
      <c r="F16" s="26">
        <v>44561.415175998001</v>
      </c>
      <c r="G16" s="28">
        <v>45693.495261065997</v>
      </c>
      <c r="H16" s="35"/>
      <c r="I16" s="28">
        <v>10960.48788726</v>
      </c>
      <c r="J16" s="35">
        <f t="shared" si="0"/>
        <v>101215.39832432399</v>
      </c>
      <c r="K16" s="35">
        <f t="shared" si="1"/>
        <v>2024.3079664864799</v>
      </c>
      <c r="L16" s="35">
        <f t="shared" si="2"/>
        <v>0</v>
      </c>
      <c r="M16" s="35">
        <f t="shared" si="3"/>
        <v>982.09000354294574</v>
      </c>
      <c r="N16" s="35">
        <f t="shared" si="4"/>
        <v>98209.000354294578</v>
      </c>
      <c r="O16" s="36">
        <f t="shared" si="5"/>
        <v>57943.273689162605</v>
      </c>
      <c r="P16" s="35">
        <f t="shared" si="6"/>
        <v>40265.726665122158</v>
      </c>
    </row>
    <row r="17" spans="1:16" ht="18.75" customHeight="1">
      <c r="A17" s="25">
        <v>14</v>
      </c>
      <c r="B17" s="11" t="s">
        <v>89</v>
      </c>
      <c r="C17" s="10"/>
      <c r="D17" s="10"/>
      <c r="E17" s="28">
        <v>112199.592842345</v>
      </c>
      <c r="F17" s="19"/>
      <c r="G17" s="19"/>
      <c r="H17" s="19"/>
      <c r="I17" s="19"/>
      <c r="J17" s="19">
        <f t="shared" si="0"/>
        <v>112199.592842345</v>
      </c>
      <c r="K17" s="19">
        <f t="shared" si="1"/>
        <v>2243.9918568468997</v>
      </c>
      <c r="L17" s="19">
        <f t="shared" si="2"/>
        <v>0</v>
      </c>
      <c r="M17" s="19">
        <f t="shared" si="3"/>
        <v>1088.6693166881</v>
      </c>
      <c r="N17" s="19">
        <f t="shared" si="4"/>
        <v>108866.93166881001</v>
      </c>
      <c r="O17" s="36">
        <f t="shared" si="5"/>
        <v>64231.449201482224</v>
      </c>
      <c r="P17" s="19">
        <f t="shared" si="6"/>
        <v>44635.482467316899</v>
      </c>
    </row>
    <row r="18" spans="1:16" ht="18.75" customHeight="1">
      <c r="A18" s="25">
        <v>15</v>
      </c>
      <c r="B18" s="9" t="s">
        <v>90</v>
      </c>
      <c r="C18" s="9"/>
      <c r="D18" s="9"/>
      <c r="E18" s="28">
        <v>825948.03900085203</v>
      </c>
      <c r="F18" s="19"/>
      <c r="G18" s="19"/>
      <c r="H18" s="19"/>
      <c r="I18" s="19"/>
      <c r="J18" s="19">
        <f t="shared" si="0"/>
        <v>825948.03900085203</v>
      </c>
      <c r="K18" s="19">
        <f t="shared" si="1"/>
        <v>16518.960780017042</v>
      </c>
      <c r="L18" s="19">
        <f t="shared" si="2"/>
        <v>0</v>
      </c>
      <c r="M18" s="19">
        <f t="shared" si="3"/>
        <v>8014.1492893151972</v>
      </c>
      <c r="N18" s="19">
        <f t="shared" si="4"/>
        <v>801414.92893151974</v>
      </c>
      <c r="O18" s="36">
        <f t="shared" si="5"/>
        <v>472834.51005648304</v>
      </c>
      <c r="P18" s="19">
        <f t="shared" si="6"/>
        <v>328580.41887495661</v>
      </c>
    </row>
    <row r="19" spans="1:16" ht="18.75" customHeight="1">
      <c r="A19" s="25">
        <v>16</v>
      </c>
      <c r="B19" s="9" t="s">
        <v>91</v>
      </c>
      <c r="C19" s="9"/>
      <c r="D19" s="9"/>
      <c r="E19" s="28">
        <v>1054405.1100000001</v>
      </c>
      <c r="F19" s="19"/>
      <c r="G19" s="19"/>
      <c r="H19" s="19"/>
      <c r="I19" s="19"/>
      <c r="J19" s="19">
        <f t="shared" si="0"/>
        <v>1054405.1100000001</v>
      </c>
      <c r="K19" s="19">
        <f t="shared" si="1"/>
        <v>21088.102200000001</v>
      </c>
      <c r="L19" s="19">
        <f t="shared" si="2"/>
        <v>0</v>
      </c>
      <c r="M19" s="19">
        <f t="shared" si="3"/>
        <v>10230.861463366338</v>
      </c>
      <c r="N19" s="19">
        <f t="shared" si="4"/>
        <v>1023086.1463366338</v>
      </c>
      <c r="O19" s="36">
        <f t="shared" si="5"/>
        <v>603620.44589512958</v>
      </c>
      <c r="P19" s="19">
        <f t="shared" si="6"/>
        <v>419465.70044140192</v>
      </c>
    </row>
    <row r="20" spans="1:16" ht="18.75" customHeight="1">
      <c r="A20" s="25">
        <v>17</v>
      </c>
      <c r="B20" s="9" t="s">
        <v>92</v>
      </c>
      <c r="C20" s="9"/>
      <c r="D20" s="9"/>
      <c r="E20" s="16">
        <v>150583.19953051201</v>
      </c>
      <c r="F20" s="19"/>
      <c r="G20" s="19"/>
      <c r="H20" s="19"/>
      <c r="I20" s="19"/>
      <c r="J20" s="19">
        <f t="shared" si="0"/>
        <v>150583.19953051201</v>
      </c>
      <c r="K20" s="19">
        <f t="shared" si="1"/>
        <v>3011.66399061024</v>
      </c>
      <c r="L20" s="19">
        <f t="shared" si="2"/>
        <v>0</v>
      </c>
      <c r="M20" s="19">
        <f t="shared" si="3"/>
        <v>1461.1043122762551</v>
      </c>
      <c r="N20" s="19">
        <f t="shared" si="4"/>
        <v>146110.43122762552</v>
      </c>
      <c r="O20" s="36">
        <f t="shared" si="5"/>
        <v>86205.100091864049</v>
      </c>
      <c r="P20" s="19">
        <f t="shared" si="6"/>
        <v>59905.331135746863</v>
      </c>
    </row>
    <row r="21" spans="1:16" ht="18.75" customHeight="1">
      <c r="A21" s="25">
        <v>18</v>
      </c>
      <c r="B21" s="11" t="s">
        <v>26</v>
      </c>
      <c r="C21" s="10"/>
      <c r="D21" s="10"/>
      <c r="E21" s="28"/>
      <c r="F21" s="42">
        <v>144584.29999999999</v>
      </c>
      <c r="G21" s="42">
        <v>38338.5</v>
      </c>
      <c r="H21" s="43">
        <v>438599.7</v>
      </c>
      <c r="I21" s="19"/>
      <c r="J21" s="19">
        <f t="shared" si="0"/>
        <v>621522.5</v>
      </c>
      <c r="K21" s="19">
        <f t="shared" si="1"/>
        <v>3658.4559999999997</v>
      </c>
      <c r="L21" s="19">
        <f t="shared" si="2"/>
        <v>87719.94</v>
      </c>
      <c r="M21" s="19">
        <f t="shared" si="3"/>
        <v>5248.951524752476</v>
      </c>
      <c r="N21" s="19">
        <f>(J21-K21-L21)/101*100</f>
        <v>524895.15247524763</v>
      </c>
      <c r="O21" s="36">
        <f t="shared" si="5"/>
        <v>309687.94477356708</v>
      </c>
      <c r="P21" s="19">
        <f t="shared" si="6"/>
        <v>215207.20770162807</v>
      </c>
    </row>
    <row r="22" spans="1:16" ht="18.75" customHeight="1">
      <c r="A22" s="25">
        <v>19</v>
      </c>
      <c r="B22" s="9" t="s">
        <v>93</v>
      </c>
      <c r="C22" s="9"/>
      <c r="D22" s="9"/>
      <c r="E22" s="28">
        <v>762820.9</v>
      </c>
      <c r="F22" s="19"/>
      <c r="G22" s="19"/>
      <c r="H22" s="19"/>
      <c r="I22" s="19"/>
      <c r="J22" s="19">
        <f t="shared" si="0"/>
        <v>762820.9</v>
      </c>
      <c r="K22" s="19">
        <f t="shared" si="1"/>
        <v>15256.418000000001</v>
      </c>
      <c r="L22" s="19">
        <f t="shared" si="2"/>
        <v>0</v>
      </c>
      <c r="M22" s="19">
        <f t="shared" si="3"/>
        <v>7401.628534653466</v>
      </c>
      <c r="N22" s="19">
        <f t="shared" ref="N22:N28" si="7">(J22-K22)/101*100</f>
        <v>740162.85346534662</v>
      </c>
      <c r="O22" s="36">
        <f t="shared" si="5"/>
        <v>436695.80830855807</v>
      </c>
      <c r="P22" s="19">
        <f t="shared" si="6"/>
        <v>303467.04515671456</v>
      </c>
    </row>
    <row r="23" spans="1:16" ht="18.75" customHeight="1">
      <c r="A23" s="25">
        <v>20</v>
      </c>
      <c r="B23" s="9" t="s">
        <v>94</v>
      </c>
      <c r="C23" s="9"/>
      <c r="D23" s="9"/>
      <c r="E23" s="28">
        <v>1556463.16</v>
      </c>
      <c r="F23" s="19"/>
      <c r="G23" s="19"/>
      <c r="H23" s="19"/>
      <c r="I23" s="19"/>
      <c r="J23" s="19">
        <f t="shared" si="0"/>
        <v>1556463.16</v>
      </c>
      <c r="K23" s="19">
        <f t="shared" si="1"/>
        <v>31129.263199999998</v>
      </c>
      <c r="L23" s="19">
        <f t="shared" si="2"/>
        <v>0</v>
      </c>
      <c r="M23" s="19">
        <f t="shared" si="3"/>
        <v>15102.315809900991</v>
      </c>
      <c r="N23" s="19">
        <f t="shared" si="7"/>
        <v>1510231.5809900991</v>
      </c>
      <c r="O23" s="36">
        <f t="shared" si="5"/>
        <v>891036.07119140611</v>
      </c>
      <c r="P23" s="19">
        <f t="shared" si="6"/>
        <v>619195.50979854201</v>
      </c>
    </row>
    <row r="24" spans="1:16" ht="18.75" customHeight="1">
      <c r="A24" s="25">
        <v>21</v>
      </c>
      <c r="B24" s="9" t="s">
        <v>30</v>
      </c>
      <c r="C24" s="9"/>
      <c r="D24" s="9"/>
      <c r="E24" s="16">
        <v>718884.94289292197</v>
      </c>
      <c r="F24" s="19"/>
      <c r="G24" s="19"/>
      <c r="H24" s="19"/>
      <c r="I24" s="19"/>
      <c r="J24" s="19">
        <f t="shared" si="0"/>
        <v>718884.94289292197</v>
      </c>
      <c r="K24" s="19">
        <f t="shared" si="1"/>
        <v>14377.698857858441</v>
      </c>
      <c r="L24" s="19">
        <f t="shared" si="2"/>
        <v>0</v>
      </c>
      <c r="M24" s="19">
        <f t="shared" si="3"/>
        <v>6975.3192478719166</v>
      </c>
      <c r="N24" s="19">
        <f t="shared" si="7"/>
        <v>697531.92478719167</v>
      </c>
      <c r="O24" s="36">
        <f t="shared" si="5"/>
        <v>411543.57624112832</v>
      </c>
      <c r="P24" s="19">
        <f t="shared" si="6"/>
        <v>285988.34854599362</v>
      </c>
    </row>
    <row r="25" spans="1:16" ht="18.75" customHeight="1">
      <c r="A25" s="25">
        <v>22</v>
      </c>
      <c r="B25" s="9" t="s">
        <v>25</v>
      </c>
      <c r="C25" s="9"/>
      <c r="D25" s="9"/>
      <c r="E25" s="28"/>
      <c r="F25" s="42">
        <v>68648.917930566007</v>
      </c>
      <c r="G25" s="42">
        <v>47507.845376867997</v>
      </c>
      <c r="H25" s="19"/>
      <c r="I25" s="42">
        <v>60941.707413024</v>
      </c>
      <c r="J25" s="19">
        <f t="shared" si="0"/>
        <v>177098.47072045802</v>
      </c>
      <c r="K25" s="19">
        <f t="shared" si="1"/>
        <v>3541.9694144091604</v>
      </c>
      <c r="L25" s="19">
        <f t="shared" si="2"/>
        <v>0</v>
      </c>
      <c r="M25" s="19">
        <f t="shared" si="3"/>
        <v>1718.3812010499887</v>
      </c>
      <c r="N25" s="19">
        <f t="shared" si="7"/>
        <v>171838.12010499887</v>
      </c>
      <c r="O25" s="36">
        <f t="shared" si="5"/>
        <v>101384.42696244939</v>
      </c>
      <c r="P25" s="19">
        <f t="shared" si="6"/>
        <v>70453.693142532313</v>
      </c>
    </row>
    <row r="26" spans="1:16" ht="18.75" customHeight="1">
      <c r="A26" s="25">
        <v>23</v>
      </c>
      <c r="B26" s="9" t="s">
        <v>95</v>
      </c>
      <c r="C26" s="9"/>
      <c r="D26" s="9"/>
      <c r="E26" s="16">
        <v>430395.88765761902</v>
      </c>
      <c r="F26" s="19"/>
      <c r="G26" s="19"/>
      <c r="H26" s="19"/>
      <c r="I26" s="19"/>
      <c r="J26" s="19">
        <f t="shared" si="0"/>
        <v>430395.88765761902</v>
      </c>
      <c r="K26" s="19">
        <f t="shared" si="1"/>
        <v>8607.9177531523801</v>
      </c>
      <c r="L26" s="19">
        <f t="shared" si="2"/>
        <v>0</v>
      </c>
      <c r="M26" s="19">
        <f t="shared" si="3"/>
        <v>4176.1185139056106</v>
      </c>
      <c r="N26" s="19">
        <f t="shared" si="7"/>
        <v>417611.85139056109</v>
      </c>
      <c r="O26" s="36">
        <f t="shared" si="5"/>
        <v>246390.83702783089</v>
      </c>
      <c r="P26" s="19">
        <f t="shared" si="6"/>
        <v>171221.01436268844</v>
      </c>
    </row>
    <row r="27" spans="1:16" ht="18.75" customHeight="1">
      <c r="A27" s="25">
        <v>24</v>
      </c>
      <c r="B27" s="11" t="s">
        <v>96</v>
      </c>
      <c r="C27" s="11"/>
      <c r="D27" s="11"/>
      <c r="E27" s="16">
        <v>444810.78625379101</v>
      </c>
      <c r="F27" s="19"/>
      <c r="G27" s="19"/>
      <c r="H27" s="19"/>
      <c r="I27" s="19"/>
      <c r="J27" s="19">
        <f t="shared" si="0"/>
        <v>444810.78625379101</v>
      </c>
      <c r="K27" s="19">
        <f t="shared" si="1"/>
        <v>8896.215725075821</v>
      </c>
      <c r="L27" s="19">
        <f t="shared" si="2"/>
        <v>0</v>
      </c>
      <c r="M27" s="19">
        <f t="shared" si="3"/>
        <v>4315.9858468189623</v>
      </c>
      <c r="N27" s="19">
        <f t="shared" si="7"/>
        <v>431598.5846818962</v>
      </c>
      <c r="O27" s="36">
        <f t="shared" si="5"/>
        <v>254643.00446863016</v>
      </c>
      <c r="P27" s="19">
        <f t="shared" si="6"/>
        <v>176955.58021322291</v>
      </c>
    </row>
    <row r="28" spans="1:16" ht="18.75" customHeight="1">
      <c r="A28" s="25">
        <v>25</v>
      </c>
      <c r="B28" s="9" t="s">
        <v>97</v>
      </c>
      <c r="C28" s="9"/>
      <c r="D28" s="9"/>
      <c r="E28" s="16">
        <v>340931.99319566798</v>
      </c>
      <c r="F28" s="19"/>
      <c r="G28" s="19"/>
      <c r="H28" s="19"/>
      <c r="I28" s="19"/>
      <c r="J28" s="19">
        <f t="shared" si="0"/>
        <v>340931.99319566798</v>
      </c>
      <c r="K28" s="19">
        <f t="shared" si="1"/>
        <v>6818.6398639133595</v>
      </c>
      <c r="L28" s="19">
        <f t="shared" si="2"/>
        <v>0</v>
      </c>
      <c r="M28" s="19">
        <f t="shared" si="3"/>
        <v>3308.0530032846991</v>
      </c>
      <c r="N28" s="19">
        <f t="shared" si="7"/>
        <v>330805.30032846989</v>
      </c>
      <c r="O28" s="36">
        <f t="shared" si="5"/>
        <v>195175.0041809683</v>
      </c>
      <c r="P28" s="19">
        <f t="shared" si="6"/>
        <v>135630.2961474685</v>
      </c>
    </row>
    <row r="29" spans="1:16" ht="18.75" customHeight="1">
      <c r="A29" s="25">
        <v>26</v>
      </c>
      <c r="B29" s="9" t="s">
        <v>17</v>
      </c>
      <c r="C29" s="9"/>
      <c r="D29" s="9"/>
      <c r="E29" s="28"/>
      <c r="F29" s="19">
        <v>30550.2</v>
      </c>
      <c r="G29" s="19"/>
      <c r="H29" s="19">
        <v>349999.8</v>
      </c>
      <c r="I29" s="19">
        <v>130476.14</v>
      </c>
      <c r="J29" s="19">
        <f t="shared" si="0"/>
        <v>511026.14</v>
      </c>
      <c r="K29" s="19">
        <f>(E29+F29+G29+I29)*0.0231</f>
        <v>3719.7084539999996</v>
      </c>
      <c r="L29" s="19">
        <f>H29*0.2026</f>
        <v>70909.959480000005</v>
      </c>
      <c r="M29" s="19">
        <f t="shared" si="3"/>
        <v>4320.7571491683166</v>
      </c>
      <c r="N29" s="19">
        <f>(J29-K29-L29)/101*100</f>
        <v>432075.71491683164</v>
      </c>
      <c r="O29" s="36">
        <f t="shared" si="5"/>
        <v>254924.51112981702</v>
      </c>
      <c r="P29" s="19">
        <f t="shared" si="6"/>
        <v>177151.20378697143</v>
      </c>
    </row>
    <row r="30" spans="1:16" ht="18.75" customHeight="1">
      <c r="A30" s="25">
        <v>27</v>
      </c>
      <c r="B30" s="11" t="s">
        <v>14</v>
      </c>
      <c r="C30" s="10"/>
      <c r="D30" s="10"/>
      <c r="E30" s="28">
        <v>519752.24</v>
      </c>
      <c r="F30" s="19"/>
      <c r="G30" s="19"/>
      <c r="H30" s="19"/>
      <c r="I30" s="19"/>
      <c r="J30" s="19">
        <f t="shared" si="0"/>
        <v>519752.24</v>
      </c>
      <c r="K30" s="19">
        <f t="shared" ref="K30:K75" si="8">(E30+F30+G30+I30)*0.02</f>
        <v>10395.0448</v>
      </c>
      <c r="L30" s="19">
        <f t="shared" ref="L30:L59" si="9">H30*0.2</f>
        <v>0</v>
      </c>
      <c r="M30" s="19">
        <f t="shared" si="3"/>
        <v>5043.1405465346534</v>
      </c>
      <c r="N30" s="19">
        <f t="shared" ref="N30:N76" si="10">(J30-K30)/101*100</f>
        <v>504314.05465346534</v>
      </c>
      <c r="O30" s="36">
        <f t="shared" si="5"/>
        <v>297545.10471197579</v>
      </c>
      <c r="P30" s="19">
        <f t="shared" si="6"/>
        <v>206768.94994143912</v>
      </c>
    </row>
    <row r="31" spans="1:16" ht="18.75" customHeight="1">
      <c r="A31" s="25">
        <v>28</v>
      </c>
      <c r="B31" s="9" t="s">
        <v>98</v>
      </c>
      <c r="C31" s="9"/>
      <c r="D31" s="9"/>
      <c r="E31" s="16">
        <v>166180.466985276</v>
      </c>
      <c r="F31" s="19"/>
      <c r="G31" s="19"/>
      <c r="H31" s="19"/>
      <c r="I31" s="19"/>
      <c r="J31" s="19">
        <f t="shared" si="0"/>
        <v>166180.466985276</v>
      </c>
      <c r="K31" s="19">
        <f t="shared" si="8"/>
        <v>3323.6093397055201</v>
      </c>
      <c r="L31" s="19">
        <f t="shared" si="9"/>
        <v>0</v>
      </c>
      <c r="M31" s="19">
        <f t="shared" si="3"/>
        <v>1612.4441351046582</v>
      </c>
      <c r="N31" s="19">
        <f t="shared" si="10"/>
        <v>161244.41351046582</v>
      </c>
      <c r="O31" s="36">
        <f t="shared" si="5"/>
        <v>95134.144011036842</v>
      </c>
      <c r="P31" s="19">
        <f t="shared" si="6"/>
        <v>66110.269499412854</v>
      </c>
    </row>
    <row r="32" spans="1:16" ht="18.75" customHeight="1">
      <c r="A32" s="25">
        <v>29</v>
      </c>
      <c r="B32" s="9" t="s">
        <v>34</v>
      </c>
      <c r="C32" s="9"/>
      <c r="D32" s="9"/>
      <c r="E32" s="16">
        <v>1137232.31</v>
      </c>
      <c r="F32" s="19"/>
      <c r="G32" s="19"/>
      <c r="H32" s="19"/>
      <c r="I32" s="19"/>
      <c r="J32" s="19">
        <f t="shared" si="0"/>
        <v>1137232.31</v>
      </c>
      <c r="K32" s="19">
        <f t="shared" si="8"/>
        <v>22744.646200000003</v>
      </c>
      <c r="L32" s="19">
        <f t="shared" si="9"/>
        <v>0</v>
      </c>
      <c r="M32" s="19">
        <f t="shared" si="3"/>
        <v>11034.531324752475</v>
      </c>
      <c r="N32" s="19">
        <f t="shared" si="10"/>
        <v>1103453.1324752476</v>
      </c>
      <c r="O32" s="36">
        <f t="shared" si="5"/>
        <v>651036.93783174874</v>
      </c>
      <c r="P32" s="19">
        <f t="shared" si="6"/>
        <v>452416.1946433885</v>
      </c>
    </row>
    <row r="33" spans="1:16" ht="18.75" customHeight="1">
      <c r="A33" s="25">
        <v>30</v>
      </c>
      <c r="B33" s="9" t="s">
        <v>99</v>
      </c>
      <c r="C33" s="9"/>
      <c r="D33" s="9"/>
      <c r="E33" s="16">
        <v>176161.45064866199</v>
      </c>
      <c r="F33" s="19"/>
      <c r="G33" s="19"/>
      <c r="H33" s="19"/>
      <c r="I33" s="19"/>
      <c r="J33" s="19">
        <f t="shared" si="0"/>
        <v>176161.45064866199</v>
      </c>
      <c r="K33" s="19">
        <f t="shared" si="8"/>
        <v>3523.2290129732401</v>
      </c>
      <c r="L33" s="19">
        <f t="shared" si="9"/>
        <v>0</v>
      </c>
      <c r="M33" s="19">
        <f t="shared" si="3"/>
        <v>1709.2893231256314</v>
      </c>
      <c r="N33" s="19">
        <f t="shared" si="10"/>
        <v>170928.93231256315</v>
      </c>
      <c r="O33" s="36">
        <f t="shared" si="5"/>
        <v>100848.0065030017</v>
      </c>
      <c r="P33" s="19">
        <f t="shared" si="6"/>
        <v>70080.925809544366</v>
      </c>
    </row>
    <row r="34" spans="1:16" ht="18.75" customHeight="1">
      <c r="A34" s="25">
        <v>31</v>
      </c>
      <c r="B34" s="9" t="s">
        <v>100</v>
      </c>
      <c r="C34" s="9"/>
      <c r="D34" s="9"/>
      <c r="E34" s="28">
        <v>248555.58585218899</v>
      </c>
      <c r="F34" s="19"/>
      <c r="G34" s="19"/>
      <c r="H34" s="19"/>
      <c r="I34" s="19"/>
      <c r="J34" s="19">
        <f t="shared" si="0"/>
        <v>248555.58585218899</v>
      </c>
      <c r="K34" s="19">
        <f t="shared" si="8"/>
        <v>4971.1117170437801</v>
      </c>
      <c r="L34" s="19">
        <f t="shared" si="9"/>
        <v>0</v>
      </c>
      <c r="M34" s="19">
        <f t="shared" si="3"/>
        <v>2411.727466684606</v>
      </c>
      <c r="N34" s="19">
        <f t="shared" si="10"/>
        <v>241172.7466684606</v>
      </c>
      <c r="O34" s="36">
        <f t="shared" si="5"/>
        <v>142291.8308522077</v>
      </c>
      <c r="P34" s="19">
        <f t="shared" si="6"/>
        <v>98880.915816228779</v>
      </c>
    </row>
    <row r="35" spans="1:16" ht="18.75" customHeight="1">
      <c r="A35" s="25">
        <v>32</v>
      </c>
      <c r="B35" s="9" t="s">
        <v>37</v>
      </c>
      <c r="C35" s="9"/>
      <c r="D35" s="9"/>
      <c r="E35" s="28">
        <v>282715.31258631201</v>
      </c>
      <c r="F35" s="19"/>
      <c r="G35" s="19"/>
      <c r="H35" s="19"/>
      <c r="I35" s="19"/>
      <c r="J35" s="19">
        <f t="shared" si="0"/>
        <v>282715.31258631201</v>
      </c>
      <c r="K35" s="19">
        <f t="shared" si="8"/>
        <v>5654.3062517262406</v>
      </c>
      <c r="L35" s="19">
        <f t="shared" si="9"/>
        <v>0</v>
      </c>
      <c r="M35" s="19">
        <f t="shared" si="3"/>
        <v>2743.1782805404532</v>
      </c>
      <c r="N35" s="19">
        <f t="shared" si="10"/>
        <v>274317.82805404533</v>
      </c>
      <c r="O35" s="36">
        <f t="shared" si="5"/>
        <v>161847.41654441581</v>
      </c>
      <c r="P35" s="19">
        <f t="shared" si="6"/>
        <v>112470.41150960208</v>
      </c>
    </row>
    <row r="36" spans="1:16" ht="18.75" customHeight="1">
      <c r="A36" s="25">
        <v>33</v>
      </c>
      <c r="B36" s="9" t="s">
        <v>38</v>
      </c>
      <c r="C36" s="9"/>
      <c r="D36" s="9"/>
      <c r="E36" s="28">
        <v>146246.96285548399</v>
      </c>
      <c r="F36" s="19"/>
      <c r="G36" s="19"/>
      <c r="H36" s="19"/>
      <c r="I36" s="19"/>
      <c r="J36" s="19">
        <f t="shared" si="0"/>
        <v>146246.96285548399</v>
      </c>
      <c r="K36" s="19">
        <f t="shared" si="8"/>
        <v>2924.9392571096796</v>
      </c>
      <c r="L36" s="19">
        <f t="shared" si="9"/>
        <v>0</v>
      </c>
      <c r="M36" s="19">
        <f t="shared" si="3"/>
        <v>1419.0299366175673</v>
      </c>
      <c r="N36" s="19">
        <f t="shared" si="10"/>
        <v>141902.99366175671</v>
      </c>
      <c r="O36" s="36">
        <f t="shared" si="5"/>
        <v>83722.713492573719</v>
      </c>
      <c r="P36" s="19">
        <f t="shared" si="6"/>
        <v>58180.280169168815</v>
      </c>
    </row>
    <row r="37" spans="1:16" ht="18.75" customHeight="1">
      <c r="A37" s="25">
        <v>34</v>
      </c>
      <c r="B37" s="9" t="s">
        <v>39</v>
      </c>
      <c r="C37" s="9"/>
      <c r="D37" s="9"/>
      <c r="E37" s="28">
        <v>463920.40188290901</v>
      </c>
      <c r="F37" s="19"/>
      <c r="G37" s="19"/>
      <c r="H37" s="19"/>
      <c r="I37" s="19"/>
      <c r="J37" s="19">
        <f t="shared" si="0"/>
        <v>463920.40188290901</v>
      </c>
      <c r="K37" s="19">
        <f t="shared" si="8"/>
        <v>9278.4080376581805</v>
      </c>
      <c r="L37" s="19">
        <f t="shared" si="9"/>
        <v>0</v>
      </c>
      <c r="M37" s="19">
        <f t="shared" si="3"/>
        <v>4501.4058796559484</v>
      </c>
      <c r="N37" s="19">
        <f t="shared" si="10"/>
        <v>450140.58796559484</v>
      </c>
      <c r="O37" s="36">
        <f t="shared" si="5"/>
        <v>265582.77951100713</v>
      </c>
      <c r="P37" s="19">
        <f t="shared" si="6"/>
        <v>184557.80845454274</v>
      </c>
    </row>
    <row r="38" spans="1:16" ht="18.75" customHeight="1">
      <c r="A38" s="25">
        <v>35</v>
      </c>
      <c r="B38" s="11" t="s">
        <v>101</v>
      </c>
      <c r="C38" s="10"/>
      <c r="D38" s="10"/>
      <c r="E38" s="28">
        <v>414866.47991463402</v>
      </c>
      <c r="F38" s="19"/>
      <c r="G38" s="19"/>
      <c r="H38" s="19"/>
      <c r="I38" s="19"/>
      <c r="J38" s="19">
        <f t="shared" si="0"/>
        <v>414866.47991463402</v>
      </c>
      <c r="K38" s="19">
        <f t="shared" si="8"/>
        <v>8297.3295982926811</v>
      </c>
      <c r="L38" s="19">
        <f t="shared" si="9"/>
        <v>0</v>
      </c>
      <c r="M38" s="19">
        <f t="shared" si="3"/>
        <v>4025.4371318449635</v>
      </c>
      <c r="N38" s="19">
        <f t="shared" si="10"/>
        <v>402543.71318449633</v>
      </c>
      <c r="O38" s="36">
        <f t="shared" si="5"/>
        <v>237500.64108947097</v>
      </c>
      <c r="P38" s="19">
        <f t="shared" si="6"/>
        <v>165043.07209498511</v>
      </c>
    </row>
    <row r="39" spans="1:16" ht="18.75" customHeight="1">
      <c r="A39" s="25">
        <v>36</v>
      </c>
      <c r="B39" s="11" t="s">
        <v>102</v>
      </c>
      <c r="C39" s="10"/>
      <c r="D39" s="10"/>
      <c r="E39" s="28">
        <v>589905.22682874696</v>
      </c>
      <c r="F39" s="19"/>
      <c r="G39" s="19"/>
      <c r="H39" s="19"/>
      <c r="I39" s="19"/>
      <c r="J39" s="19">
        <f t="shared" si="0"/>
        <v>589905.22682874696</v>
      </c>
      <c r="K39" s="19">
        <f t="shared" si="8"/>
        <v>11798.10453657494</v>
      </c>
      <c r="L39" s="19">
        <f t="shared" si="9"/>
        <v>0</v>
      </c>
      <c r="M39" s="19">
        <f t="shared" si="3"/>
        <v>5723.8328939819012</v>
      </c>
      <c r="N39" s="19">
        <f t="shared" si="10"/>
        <v>572383.2893981901</v>
      </c>
      <c r="O39" s="36">
        <f t="shared" si="5"/>
        <v>337705.92789922626</v>
      </c>
      <c r="P39" s="19">
        <f t="shared" si="6"/>
        <v>234677.3614989066</v>
      </c>
    </row>
    <row r="40" spans="1:16" ht="18.75" customHeight="1">
      <c r="A40" s="25">
        <v>37</v>
      </c>
      <c r="B40" s="9" t="s">
        <v>103</v>
      </c>
      <c r="C40" s="9"/>
      <c r="D40" s="9"/>
      <c r="E40" s="28">
        <v>226250.49278732599</v>
      </c>
      <c r="F40" s="19"/>
      <c r="G40" s="19"/>
      <c r="H40" s="19"/>
      <c r="I40" s="19"/>
      <c r="J40" s="19">
        <f t="shared" si="0"/>
        <v>226250.49278732599</v>
      </c>
      <c r="K40" s="19">
        <f t="shared" si="8"/>
        <v>4525.0098557465199</v>
      </c>
      <c r="L40" s="19">
        <f t="shared" si="9"/>
        <v>0</v>
      </c>
      <c r="M40" s="19">
        <f t="shared" si="3"/>
        <v>2195.3018112037571</v>
      </c>
      <c r="N40" s="19">
        <f t="shared" si="10"/>
        <v>219530.1811203757</v>
      </c>
      <c r="O40" s="36">
        <f t="shared" si="5"/>
        <v>129522.7252268139</v>
      </c>
      <c r="P40" s="19">
        <f t="shared" si="6"/>
        <v>90007.455893539838</v>
      </c>
    </row>
    <row r="41" spans="1:16" ht="18.75" customHeight="1">
      <c r="A41" s="25">
        <v>38</v>
      </c>
      <c r="B41" s="9" t="s">
        <v>43</v>
      </c>
      <c r="C41" s="12"/>
      <c r="D41" s="12"/>
      <c r="E41" s="28">
        <v>412195.488365522</v>
      </c>
      <c r="F41" s="42">
        <v>11125.534470504001</v>
      </c>
      <c r="G41" s="42">
        <v>12781.811802353999</v>
      </c>
      <c r="H41" s="19"/>
      <c r="I41" s="19"/>
      <c r="J41" s="19">
        <f t="shared" si="0"/>
        <v>436102.83463837998</v>
      </c>
      <c r="K41" s="19">
        <f t="shared" si="8"/>
        <v>8722.0566927675991</v>
      </c>
      <c r="L41" s="19">
        <f t="shared" si="9"/>
        <v>0</v>
      </c>
      <c r="M41" s="19">
        <f t="shared" si="3"/>
        <v>4231.4928509466572</v>
      </c>
      <c r="N41" s="19">
        <f t="shared" si="10"/>
        <v>423149.28509466571</v>
      </c>
      <c r="O41" s="36">
        <f t="shared" si="5"/>
        <v>249657.92085410972</v>
      </c>
      <c r="P41" s="19">
        <f t="shared" si="6"/>
        <v>173491.36424051368</v>
      </c>
    </row>
    <row r="42" spans="1:16" ht="18.75" customHeight="1">
      <c r="A42" s="25">
        <v>39</v>
      </c>
      <c r="B42" s="9" t="s">
        <v>44</v>
      </c>
      <c r="C42" s="9"/>
      <c r="D42" s="9"/>
      <c r="E42" s="28">
        <v>174915.37060729199</v>
      </c>
      <c r="F42" s="19"/>
      <c r="G42" s="19"/>
      <c r="H42" s="19"/>
      <c r="I42" s="19"/>
      <c r="J42" s="19">
        <f t="shared" si="0"/>
        <v>174915.37060729199</v>
      </c>
      <c r="K42" s="19">
        <f t="shared" si="8"/>
        <v>3498.3074121458399</v>
      </c>
      <c r="L42" s="19">
        <f t="shared" si="9"/>
        <v>0</v>
      </c>
      <c r="M42" s="19">
        <f t="shared" si="3"/>
        <v>1697.1986454964965</v>
      </c>
      <c r="N42" s="19">
        <f t="shared" si="10"/>
        <v>169719.86454964965</v>
      </c>
      <c r="O42" s="36">
        <f t="shared" si="5"/>
        <v>100134.6569724851</v>
      </c>
      <c r="P42" s="19">
        <f t="shared" si="6"/>
        <v>69585.207577147579</v>
      </c>
    </row>
    <row r="43" spans="1:16" ht="18.75" customHeight="1">
      <c r="A43" s="25">
        <v>40</v>
      </c>
      <c r="B43" s="9" t="s">
        <v>104</v>
      </c>
      <c r="C43" s="9"/>
      <c r="D43" s="9"/>
      <c r="E43" s="16">
        <v>198691.82</v>
      </c>
      <c r="F43" s="19"/>
      <c r="G43" s="19"/>
      <c r="H43" s="19"/>
      <c r="I43" s="19"/>
      <c r="J43" s="19">
        <f t="shared" si="0"/>
        <v>198691.82</v>
      </c>
      <c r="K43" s="19">
        <f t="shared" si="8"/>
        <v>3973.8364000000001</v>
      </c>
      <c r="L43" s="19">
        <f t="shared" si="9"/>
        <v>0</v>
      </c>
      <c r="M43" s="19">
        <f t="shared" si="3"/>
        <v>1927.9008277227724</v>
      </c>
      <c r="N43" s="19">
        <f t="shared" si="10"/>
        <v>192790.08277227724</v>
      </c>
      <c r="O43" s="36">
        <f t="shared" si="5"/>
        <v>113746.07714497403</v>
      </c>
      <c r="P43" s="19">
        <f t="shared" si="6"/>
        <v>79044.005627283943</v>
      </c>
    </row>
    <row r="44" spans="1:16" ht="18.75" customHeight="1">
      <c r="A44" s="25">
        <v>41</v>
      </c>
      <c r="B44" s="9" t="s">
        <v>46</v>
      </c>
      <c r="C44" s="9"/>
      <c r="D44" s="9"/>
      <c r="E44" s="28">
        <v>198673.44419607299</v>
      </c>
      <c r="F44" s="19"/>
      <c r="G44" s="19"/>
      <c r="H44" s="19"/>
      <c r="I44" s="19"/>
      <c r="J44" s="19">
        <f t="shared" si="0"/>
        <v>198673.44419607299</v>
      </c>
      <c r="K44" s="19">
        <f t="shared" si="8"/>
        <v>3973.46888392146</v>
      </c>
      <c r="L44" s="19">
        <f t="shared" si="9"/>
        <v>0</v>
      </c>
      <c r="M44" s="19">
        <f t="shared" si="3"/>
        <v>1927.7225278430844</v>
      </c>
      <c r="N44" s="19">
        <f t="shared" si="10"/>
        <v>192772.25278430845</v>
      </c>
      <c r="O44" s="36">
        <f t="shared" si="5"/>
        <v>113735.55745870268</v>
      </c>
      <c r="P44" s="19">
        <f t="shared" si="6"/>
        <v>79036.695325586508</v>
      </c>
    </row>
    <row r="45" spans="1:16" ht="18.75" customHeight="1">
      <c r="A45" s="25">
        <v>42</v>
      </c>
      <c r="B45" s="9" t="s">
        <v>105</v>
      </c>
      <c r="C45" s="9"/>
      <c r="D45" s="9"/>
      <c r="E45" s="28">
        <v>183784.345301747</v>
      </c>
      <c r="F45" s="19"/>
      <c r="G45" s="19"/>
      <c r="H45" s="19"/>
      <c r="I45" s="19"/>
      <c r="J45" s="19">
        <f t="shared" si="0"/>
        <v>183784.345301747</v>
      </c>
      <c r="K45" s="19">
        <f t="shared" si="8"/>
        <v>3675.68690603494</v>
      </c>
      <c r="L45" s="19">
        <f t="shared" si="9"/>
        <v>0</v>
      </c>
      <c r="M45" s="19">
        <f t="shared" si="3"/>
        <v>1783.2540435219016</v>
      </c>
      <c r="N45" s="19">
        <f t="shared" si="10"/>
        <v>178325.40435219015</v>
      </c>
      <c r="O45" s="36">
        <f t="shared" si="5"/>
        <v>105211.92225593915</v>
      </c>
      <c r="P45" s="19">
        <f t="shared" si="6"/>
        <v>73113.482096233172</v>
      </c>
    </row>
    <row r="46" spans="1:16" ht="18.75" customHeight="1">
      <c r="A46" s="25">
        <v>43</v>
      </c>
      <c r="B46" s="9" t="s">
        <v>48</v>
      </c>
      <c r="C46" s="9"/>
      <c r="D46" s="9"/>
      <c r="E46" s="28">
        <v>678265.76</v>
      </c>
      <c r="F46" s="19"/>
      <c r="G46" s="19"/>
      <c r="H46" s="19"/>
      <c r="I46" s="19"/>
      <c r="J46" s="19">
        <f t="shared" si="0"/>
        <v>678265.76</v>
      </c>
      <c r="K46" s="19">
        <f t="shared" si="8"/>
        <v>13565.315200000001</v>
      </c>
      <c r="L46" s="19">
        <f t="shared" si="9"/>
        <v>0</v>
      </c>
      <c r="M46" s="19">
        <f t="shared" si="3"/>
        <v>6581.1925227722777</v>
      </c>
      <c r="N46" s="19">
        <f t="shared" si="10"/>
        <v>658119.25227722782</v>
      </c>
      <c r="O46" s="36">
        <f t="shared" si="5"/>
        <v>388290.11411619483</v>
      </c>
      <c r="P46" s="19">
        <f t="shared" si="6"/>
        <v>269829.13816096721</v>
      </c>
    </row>
    <row r="47" spans="1:16" ht="18.75" customHeight="1">
      <c r="A47" s="25">
        <v>44</v>
      </c>
      <c r="B47" s="9" t="s">
        <v>106</v>
      </c>
      <c r="C47" s="9"/>
      <c r="D47" s="9"/>
      <c r="E47" s="28">
        <v>446746.36543223797</v>
      </c>
      <c r="F47" s="19"/>
      <c r="G47" s="19"/>
      <c r="H47" s="19"/>
      <c r="I47" s="19"/>
      <c r="J47" s="19">
        <f t="shared" si="0"/>
        <v>446746.36543223797</v>
      </c>
      <c r="K47" s="19">
        <f t="shared" si="8"/>
        <v>8934.9273086447593</v>
      </c>
      <c r="L47" s="19">
        <f t="shared" si="9"/>
        <v>0</v>
      </c>
      <c r="M47" s="19">
        <f t="shared" si="3"/>
        <v>4334.7667140949825</v>
      </c>
      <c r="N47" s="19">
        <f t="shared" si="10"/>
        <v>433476.67140949826</v>
      </c>
      <c r="O47" s="36">
        <f t="shared" si="5"/>
        <v>255751.07493953247</v>
      </c>
      <c r="P47" s="19">
        <f t="shared" si="6"/>
        <v>177725.59646992246</v>
      </c>
    </row>
    <row r="48" spans="1:16" ht="18.75" customHeight="1">
      <c r="A48" s="25">
        <v>45</v>
      </c>
      <c r="B48" s="9" t="s">
        <v>107</v>
      </c>
      <c r="C48" s="9"/>
      <c r="D48" s="9"/>
      <c r="E48" s="28">
        <v>398416.13</v>
      </c>
      <c r="F48" s="19"/>
      <c r="G48" s="19"/>
      <c r="H48" s="19"/>
      <c r="I48" s="19"/>
      <c r="J48" s="19">
        <f t="shared" si="0"/>
        <v>398416.13</v>
      </c>
      <c r="K48" s="19">
        <f t="shared" si="8"/>
        <v>7968.3226000000004</v>
      </c>
      <c r="L48" s="19">
        <f t="shared" si="9"/>
        <v>0</v>
      </c>
      <c r="M48" s="19">
        <f t="shared" si="3"/>
        <v>3865.8198752475246</v>
      </c>
      <c r="N48" s="19">
        <f t="shared" si="10"/>
        <v>386581.98752475245</v>
      </c>
      <c r="O48" s="36">
        <f t="shared" si="5"/>
        <v>228083.22888572863</v>
      </c>
      <c r="P48" s="19">
        <f t="shared" si="6"/>
        <v>158498.75863898516</v>
      </c>
    </row>
    <row r="49" spans="1:16" ht="18.75" customHeight="1">
      <c r="A49" s="25">
        <v>46</v>
      </c>
      <c r="B49" s="9" t="s">
        <v>108</v>
      </c>
      <c r="C49" s="9"/>
      <c r="D49" s="9"/>
      <c r="E49" s="28">
        <v>1612287.52</v>
      </c>
      <c r="F49" s="19"/>
      <c r="G49" s="19"/>
      <c r="H49" s="19"/>
      <c r="I49" s="19"/>
      <c r="J49" s="19">
        <f t="shared" si="0"/>
        <v>1612287.52</v>
      </c>
      <c r="K49" s="19">
        <f t="shared" si="8"/>
        <v>32245.750400000001</v>
      </c>
      <c r="L49" s="19">
        <f t="shared" si="9"/>
        <v>0</v>
      </c>
      <c r="M49" s="19">
        <f t="shared" si="3"/>
        <v>15643.977916831684</v>
      </c>
      <c r="N49" s="19">
        <f t="shared" si="10"/>
        <v>1564397.7916831684</v>
      </c>
      <c r="O49" s="36">
        <f t="shared" si="5"/>
        <v>922994.11535814032</v>
      </c>
      <c r="P49" s="19">
        <f t="shared" si="6"/>
        <v>641403.67632487172</v>
      </c>
    </row>
    <row r="50" spans="1:16" ht="18.75" customHeight="1">
      <c r="A50" s="25">
        <v>47</v>
      </c>
      <c r="B50" s="20" t="s">
        <v>109</v>
      </c>
      <c r="C50" s="20"/>
      <c r="D50" s="20"/>
      <c r="E50" s="28">
        <v>187841.49163508799</v>
      </c>
      <c r="F50" s="19"/>
      <c r="G50" s="19"/>
      <c r="H50" s="19"/>
      <c r="I50" s="19"/>
      <c r="J50" s="19">
        <f t="shared" si="0"/>
        <v>187841.49163508799</v>
      </c>
      <c r="K50" s="19">
        <f t="shared" si="8"/>
        <v>3756.8298327017601</v>
      </c>
      <c r="L50" s="19">
        <f t="shared" si="9"/>
        <v>0</v>
      </c>
      <c r="M50" s="19">
        <f t="shared" si="3"/>
        <v>1822.6204138850121</v>
      </c>
      <c r="N50" s="19">
        <f t="shared" si="10"/>
        <v>182262.04138850121</v>
      </c>
      <c r="O50" s="36">
        <f t="shared" si="5"/>
        <v>107534.53664348995</v>
      </c>
      <c r="P50" s="19">
        <f t="shared" si="6"/>
        <v>74727.504744993043</v>
      </c>
    </row>
    <row r="51" spans="1:16" ht="18.75" customHeight="1">
      <c r="A51" s="25">
        <v>48</v>
      </c>
      <c r="B51" s="20" t="s">
        <v>110</v>
      </c>
      <c r="C51" s="20"/>
      <c r="D51" s="20"/>
      <c r="E51" s="28">
        <v>292330.49476967199</v>
      </c>
      <c r="F51" s="19"/>
      <c r="G51" s="19"/>
      <c r="H51" s="19"/>
      <c r="I51" s="19"/>
      <c r="J51" s="19">
        <f t="shared" si="0"/>
        <v>292330.49476967199</v>
      </c>
      <c r="K51" s="19">
        <f t="shared" si="8"/>
        <v>5846.6098953934397</v>
      </c>
      <c r="L51" s="19">
        <f t="shared" si="9"/>
        <v>0</v>
      </c>
      <c r="M51" s="19">
        <f t="shared" si="3"/>
        <v>2836.4741076661244</v>
      </c>
      <c r="N51" s="19">
        <f t="shared" si="10"/>
        <v>283647.41076661245</v>
      </c>
      <c r="O51" s="36">
        <f t="shared" si="5"/>
        <v>167351.86687554393</v>
      </c>
      <c r="P51" s="19">
        <f t="shared" si="6"/>
        <v>116295.54389104016</v>
      </c>
    </row>
    <row r="52" spans="1:16" ht="18.75" customHeight="1">
      <c r="A52" s="25">
        <v>49</v>
      </c>
      <c r="B52" s="9" t="s">
        <v>111</v>
      </c>
      <c r="C52" s="9"/>
      <c r="D52" s="9"/>
      <c r="E52" s="28">
        <v>205023.11815052299</v>
      </c>
      <c r="F52" s="19"/>
      <c r="G52" s="19"/>
      <c r="H52" s="19"/>
      <c r="I52" s="19"/>
      <c r="J52" s="19">
        <f t="shared" si="0"/>
        <v>205023.11815052299</v>
      </c>
      <c r="K52" s="19">
        <f t="shared" si="8"/>
        <v>4100.4623630104597</v>
      </c>
      <c r="L52" s="19">
        <f t="shared" si="9"/>
        <v>0</v>
      </c>
      <c r="M52" s="19">
        <f t="shared" si="3"/>
        <v>1989.333225618936</v>
      </c>
      <c r="N52" s="19">
        <f t="shared" si="10"/>
        <v>198933.32256189361</v>
      </c>
      <c r="O52" s="36">
        <f t="shared" si="5"/>
        <v>117370.58633643053</v>
      </c>
      <c r="P52" s="19">
        <f t="shared" si="6"/>
        <v>81562.736225443208</v>
      </c>
    </row>
    <row r="53" spans="1:16" ht="18.75" customHeight="1">
      <c r="A53" s="25">
        <v>50</v>
      </c>
      <c r="B53" s="9" t="s">
        <v>112</v>
      </c>
      <c r="C53" s="9"/>
      <c r="D53" s="9"/>
      <c r="E53" s="28">
        <v>149623.29648857401</v>
      </c>
      <c r="F53" s="19"/>
      <c r="G53" s="19"/>
      <c r="H53" s="19"/>
      <c r="I53" s="19"/>
      <c r="J53" s="19">
        <f t="shared" si="0"/>
        <v>149623.29648857401</v>
      </c>
      <c r="K53" s="19">
        <f t="shared" si="8"/>
        <v>2992.4659297714802</v>
      </c>
      <c r="L53" s="19">
        <f t="shared" si="9"/>
        <v>0</v>
      </c>
      <c r="M53" s="19">
        <f t="shared" si="3"/>
        <v>1451.7904015723022</v>
      </c>
      <c r="N53" s="19">
        <f t="shared" si="10"/>
        <v>145179.04015723022</v>
      </c>
      <c r="O53" s="36">
        <f t="shared" si="5"/>
        <v>85655.579706676697</v>
      </c>
      <c r="P53" s="19">
        <f t="shared" si="6"/>
        <v>59523.460450539016</v>
      </c>
    </row>
    <row r="54" spans="1:16" ht="18.75" customHeight="1">
      <c r="A54" s="25">
        <v>51</v>
      </c>
      <c r="B54" s="9" t="s">
        <v>113</v>
      </c>
      <c r="C54" s="9"/>
      <c r="D54" s="9"/>
      <c r="E54" s="28">
        <v>184271.87411793301</v>
      </c>
      <c r="F54" s="19"/>
      <c r="G54" s="19"/>
      <c r="H54" s="19"/>
      <c r="I54" s="19"/>
      <c r="J54" s="19">
        <f t="shared" si="0"/>
        <v>184271.87411793301</v>
      </c>
      <c r="K54" s="19">
        <f t="shared" si="8"/>
        <v>3685.4374823586604</v>
      </c>
      <c r="L54" s="19">
        <f t="shared" si="9"/>
        <v>0</v>
      </c>
      <c r="M54" s="19">
        <f t="shared" si="3"/>
        <v>1787.9845211443005</v>
      </c>
      <c r="N54" s="19">
        <f t="shared" si="10"/>
        <v>178798.45211443005</v>
      </c>
      <c r="O54" s="36">
        <f t="shared" si="5"/>
        <v>105491.02025975377</v>
      </c>
      <c r="P54" s="19">
        <f t="shared" si="6"/>
        <v>73307.431854658411</v>
      </c>
    </row>
    <row r="55" spans="1:16" ht="18.75" customHeight="1">
      <c r="A55" s="25">
        <v>52</v>
      </c>
      <c r="B55" s="9" t="s">
        <v>114</v>
      </c>
      <c r="C55" s="9"/>
      <c r="D55" s="9"/>
      <c r="E55" s="28">
        <v>361501.83840206999</v>
      </c>
      <c r="F55" s="19"/>
      <c r="G55" s="19"/>
      <c r="H55" s="19"/>
      <c r="I55" s="19"/>
      <c r="J55" s="19">
        <f t="shared" si="0"/>
        <v>361501.83840206999</v>
      </c>
      <c r="K55" s="19">
        <f t="shared" si="8"/>
        <v>7230.0367680414001</v>
      </c>
      <c r="L55" s="19">
        <f t="shared" si="9"/>
        <v>0</v>
      </c>
      <c r="M55" s="19">
        <f t="shared" si="3"/>
        <v>3507.6416003369168</v>
      </c>
      <c r="N55" s="19">
        <f t="shared" si="10"/>
        <v>350764.16003369167</v>
      </c>
      <c r="O55" s="36">
        <f t="shared" si="5"/>
        <v>206950.72398517354</v>
      </c>
      <c r="P55" s="19">
        <f t="shared" si="6"/>
        <v>143813.43604848307</v>
      </c>
    </row>
    <row r="56" spans="1:16" ht="18.75" customHeight="1">
      <c r="A56" s="25">
        <v>53</v>
      </c>
      <c r="B56" s="9" t="s">
        <v>58</v>
      </c>
      <c r="C56" s="9"/>
      <c r="D56" s="9"/>
      <c r="E56" s="28">
        <v>468643.50405891502</v>
      </c>
      <c r="F56" s="19"/>
      <c r="G56" s="19"/>
      <c r="H56" s="19"/>
      <c r="I56" s="19"/>
      <c r="J56" s="19">
        <f t="shared" si="0"/>
        <v>468643.50405891502</v>
      </c>
      <c r="K56" s="19">
        <f t="shared" si="8"/>
        <v>9372.8700811783001</v>
      </c>
      <c r="L56" s="19">
        <f t="shared" si="9"/>
        <v>0</v>
      </c>
      <c r="M56" s="19">
        <f t="shared" si="3"/>
        <v>4547.2339997795716</v>
      </c>
      <c r="N56" s="19">
        <f t="shared" si="10"/>
        <v>454723.39997795713</v>
      </c>
      <c r="O56" s="36">
        <f t="shared" si="5"/>
        <v>268286.63689414237</v>
      </c>
      <c r="P56" s="19">
        <f t="shared" si="6"/>
        <v>186436.76308376933</v>
      </c>
    </row>
    <row r="57" spans="1:16" ht="18.75" customHeight="1">
      <c r="A57" s="25">
        <v>54</v>
      </c>
      <c r="B57" s="9" t="s">
        <v>59</v>
      </c>
      <c r="C57" s="12"/>
      <c r="D57" s="12"/>
      <c r="E57" s="28">
        <v>105612.36</v>
      </c>
      <c r="F57" s="42">
        <v>42199.621815774</v>
      </c>
      <c r="G57" s="42">
        <v>19146.565956186001</v>
      </c>
      <c r="H57" s="19"/>
      <c r="I57" s="19"/>
      <c r="J57" s="19">
        <f t="shared" si="0"/>
        <v>166958.54777196</v>
      </c>
      <c r="K57" s="19">
        <f t="shared" si="8"/>
        <v>3339.1709554392</v>
      </c>
      <c r="L57" s="19">
        <f t="shared" si="9"/>
        <v>0</v>
      </c>
      <c r="M57" s="19">
        <f t="shared" si="3"/>
        <v>1619.9938298665427</v>
      </c>
      <c r="N57" s="19">
        <f t="shared" si="10"/>
        <v>161999.38298665427</v>
      </c>
      <c r="O57" s="36">
        <f t="shared" si="5"/>
        <v>95579.575721246059</v>
      </c>
      <c r="P57" s="19">
        <f t="shared" si="6"/>
        <v>66419.80726539201</v>
      </c>
    </row>
    <row r="58" spans="1:16" ht="18.75" customHeight="1">
      <c r="A58" s="25">
        <v>55</v>
      </c>
      <c r="B58" s="9" t="s">
        <v>60</v>
      </c>
      <c r="C58" s="9"/>
      <c r="D58" s="9"/>
      <c r="E58" s="28">
        <v>174450.37923336599</v>
      </c>
      <c r="F58" s="19"/>
      <c r="G58" s="19"/>
      <c r="H58" s="19"/>
      <c r="I58" s="19"/>
      <c r="J58" s="19">
        <f t="shared" si="0"/>
        <v>174450.37923336599</v>
      </c>
      <c r="K58" s="19">
        <f t="shared" si="8"/>
        <v>3489.0075846673199</v>
      </c>
      <c r="L58" s="19">
        <f t="shared" si="9"/>
        <v>0</v>
      </c>
      <c r="M58" s="19">
        <f t="shared" si="3"/>
        <v>1692.6868480069174</v>
      </c>
      <c r="N58" s="19">
        <f t="shared" si="10"/>
        <v>169268.68480069176</v>
      </c>
      <c r="O58" s="36">
        <f t="shared" si="5"/>
        <v>99868.461088375057</v>
      </c>
      <c r="P58" s="19">
        <f>N58*0.4100003718586</f>
        <v>69400.223712299776</v>
      </c>
    </row>
    <row r="59" spans="1:16" ht="18.75" customHeight="1">
      <c r="A59" s="25">
        <v>56</v>
      </c>
      <c r="B59" s="9" t="s">
        <v>61</v>
      </c>
      <c r="C59" s="9"/>
      <c r="D59" s="9"/>
      <c r="E59" s="28">
        <v>211921.04435745499</v>
      </c>
      <c r="F59" s="19"/>
      <c r="G59" s="19"/>
      <c r="H59" s="19"/>
      <c r="I59" s="19"/>
      <c r="J59" s="19">
        <f t="shared" si="0"/>
        <v>211921.04435745499</v>
      </c>
      <c r="K59" s="19">
        <f t="shared" si="8"/>
        <v>4238.4208871491001</v>
      </c>
      <c r="L59" s="19">
        <f t="shared" si="9"/>
        <v>0</v>
      </c>
      <c r="M59" s="19">
        <f t="shared" si="3"/>
        <v>2056.2635987158997</v>
      </c>
      <c r="N59" s="19">
        <f t="shared" si="10"/>
        <v>205626.35987158996</v>
      </c>
      <c r="O59" s="24">
        <f>N59*0.5899996281413</f>
        <v>121319.47586028722</v>
      </c>
      <c r="P59" s="19">
        <f>N59*0.4100003718586</f>
        <v>84306.884011282193</v>
      </c>
    </row>
    <row r="60" spans="1:16" ht="18.75" customHeight="1">
      <c r="A60" s="25">
        <v>57</v>
      </c>
      <c r="B60" s="22" t="s">
        <v>115</v>
      </c>
      <c r="C60" s="22" t="s">
        <v>116</v>
      </c>
      <c r="D60" s="29">
        <v>24</v>
      </c>
      <c r="E60" s="54">
        <v>1401797.52</v>
      </c>
      <c r="F60" s="19"/>
      <c r="G60" s="19"/>
      <c r="H60" s="19"/>
      <c r="I60" s="19"/>
      <c r="J60" s="19">
        <f t="shared" si="0"/>
        <v>1401797.52</v>
      </c>
      <c r="K60" s="19">
        <f t="shared" si="8"/>
        <v>28035.950400000002</v>
      </c>
      <c r="L60" s="19"/>
      <c r="M60" s="19">
        <f t="shared" si="3"/>
        <v>13601.599699009901</v>
      </c>
      <c r="N60" s="19">
        <f t="shared" si="10"/>
        <v>1360159.9699009901</v>
      </c>
      <c r="O60" s="24">
        <f t="shared" ref="O60:O76" si="11">N60*0.5899996281413</f>
        <v>802493.87645426602</v>
      </c>
      <c r="P60" s="19">
        <f t="shared" ref="P60:P76" si="12">N60*0.4100003718586</f>
        <v>557666.09344658814</v>
      </c>
    </row>
    <row r="61" spans="1:16" ht="18.75" customHeight="1">
      <c r="A61" s="25">
        <v>58</v>
      </c>
      <c r="B61" s="22" t="s">
        <v>117</v>
      </c>
      <c r="C61" s="27" t="s">
        <v>118</v>
      </c>
      <c r="D61" s="29">
        <v>24</v>
      </c>
      <c r="E61" s="55">
        <v>500153.62</v>
      </c>
      <c r="F61" s="19"/>
      <c r="G61" s="19"/>
      <c r="H61" s="19"/>
      <c r="I61" s="19"/>
      <c r="J61" s="19">
        <f t="shared" si="0"/>
        <v>500153.62</v>
      </c>
      <c r="K61" s="19">
        <f t="shared" si="8"/>
        <v>10003.072400000001</v>
      </c>
      <c r="L61" s="19"/>
      <c r="M61" s="19">
        <f t="shared" si="3"/>
        <v>4852.9757188118811</v>
      </c>
      <c r="N61" s="19">
        <f t="shared" si="10"/>
        <v>485297.57188118808</v>
      </c>
      <c r="O61" s="24">
        <f t="shared" si="11"/>
        <v>286325.38694777677</v>
      </c>
      <c r="P61" s="19">
        <f t="shared" si="12"/>
        <v>198972.18493336276</v>
      </c>
    </row>
    <row r="62" spans="1:16" ht="18.75" customHeight="1">
      <c r="A62" s="25">
        <v>59</v>
      </c>
      <c r="B62" s="22" t="s">
        <v>119</v>
      </c>
      <c r="C62" s="22" t="s">
        <v>120</v>
      </c>
      <c r="D62" s="29">
        <v>24</v>
      </c>
      <c r="E62" s="55">
        <v>321675.08</v>
      </c>
      <c r="F62" s="19"/>
      <c r="G62" s="19"/>
      <c r="H62" s="19"/>
      <c r="I62" s="19"/>
      <c r="J62" s="19">
        <f t="shared" si="0"/>
        <v>321675.08</v>
      </c>
      <c r="K62" s="19">
        <f t="shared" si="8"/>
        <v>6433.5016000000005</v>
      </c>
      <c r="L62" s="19"/>
      <c r="M62" s="19">
        <f t="shared" si="3"/>
        <v>3121.2037465346534</v>
      </c>
      <c r="N62" s="19">
        <f t="shared" si="10"/>
        <v>312120.37465346535</v>
      </c>
      <c r="O62" s="24">
        <f t="shared" si="11"/>
        <v>184150.90498086781</v>
      </c>
      <c r="P62" s="19">
        <f t="shared" si="12"/>
        <v>127969.46967256634</v>
      </c>
    </row>
    <row r="63" spans="1:16" ht="18.75" customHeight="1">
      <c r="A63" s="25">
        <v>60</v>
      </c>
      <c r="B63" s="22" t="s">
        <v>121</v>
      </c>
      <c r="C63" s="22" t="s">
        <v>122</v>
      </c>
      <c r="D63" s="29">
        <v>23</v>
      </c>
      <c r="E63" s="55">
        <v>649420.07999999996</v>
      </c>
      <c r="F63" s="19"/>
      <c r="G63" s="19"/>
      <c r="H63" s="19"/>
      <c r="I63" s="19"/>
      <c r="J63" s="19">
        <f t="shared" si="0"/>
        <v>649420.07999999996</v>
      </c>
      <c r="K63" s="19">
        <f t="shared" si="8"/>
        <v>12988.401599999999</v>
      </c>
      <c r="L63" s="19"/>
      <c r="M63" s="19">
        <f t="shared" si="3"/>
        <v>6301.3037465346533</v>
      </c>
      <c r="N63" s="19">
        <f t="shared" si="10"/>
        <v>630130.37465346535</v>
      </c>
      <c r="O63" s="24">
        <f t="shared" si="11"/>
        <v>371776.68672608264</v>
      </c>
      <c r="P63" s="19">
        <f t="shared" si="12"/>
        <v>258353.68792731973</v>
      </c>
    </row>
    <row r="64" spans="1:16" ht="18.75" customHeight="1">
      <c r="A64" s="25">
        <v>61</v>
      </c>
      <c r="B64" s="22" t="s">
        <v>125</v>
      </c>
      <c r="C64" s="22" t="s">
        <v>126</v>
      </c>
      <c r="D64" s="29">
        <v>23</v>
      </c>
      <c r="E64" s="55">
        <v>778584.06</v>
      </c>
      <c r="F64" s="19"/>
      <c r="G64" s="19"/>
      <c r="H64" s="19"/>
      <c r="I64" s="19"/>
      <c r="J64" s="19">
        <f t="shared" si="0"/>
        <v>778584.06</v>
      </c>
      <c r="K64" s="19">
        <f t="shared" si="8"/>
        <v>15571.681200000001</v>
      </c>
      <c r="L64" s="19"/>
      <c r="M64" s="19">
        <f t="shared" si="3"/>
        <v>7554.5780079207925</v>
      </c>
      <c r="N64" s="19">
        <f t="shared" si="10"/>
        <v>755457.8007920793</v>
      </c>
      <c r="O64" s="24">
        <f t="shared" si="11"/>
        <v>445719.82154377108</v>
      </c>
      <c r="P64" s="19">
        <f t="shared" si="12"/>
        <v>309737.97924823267</v>
      </c>
    </row>
    <row r="65" spans="1:16" ht="18.75" customHeight="1">
      <c r="A65" s="25">
        <v>62</v>
      </c>
      <c r="B65" s="22" t="s">
        <v>123</v>
      </c>
      <c r="C65" s="22" t="s">
        <v>124</v>
      </c>
      <c r="D65" s="29">
        <v>23</v>
      </c>
      <c r="E65" s="55">
        <v>619380.81999999995</v>
      </c>
      <c r="F65" s="19"/>
      <c r="G65" s="19"/>
      <c r="H65" s="19"/>
      <c r="I65" s="19"/>
      <c r="J65" s="19">
        <f t="shared" si="0"/>
        <v>619380.81999999995</v>
      </c>
      <c r="K65" s="19">
        <f t="shared" si="8"/>
        <v>12387.616399999999</v>
      </c>
      <c r="L65" s="19"/>
      <c r="M65" s="19">
        <f t="shared" si="3"/>
        <v>6009.8336990098996</v>
      </c>
      <c r="N65" s="19">
        <f t="shared" si="10"/>
        <v>600983.36990098993</v>
      </c>
      <c r="O65" s="24">
        <f t="shared" si="11"/>
        <v>354579.96476068941</v>
      </c>
      <c r="P65" s="19">
        <f t="shared" si="12"/>
        <v>246403.40514024041</v>
      </c>
    </row>
    <row r="66" spans="1:16" ht="18.75" customHeight="1">
      <c r="A66" s="25">
        <v>63</v>
      </c>
      <c r="B66" s="22" t="s">
        <v>133</v>
      </c>
      <c r="C66" s="22" t="s">
        <v>134</v>
      </c>
      <c r="D66" s="29">
        <v>23</v>
      </c>
      <c r="E66" s="55">
        <v>405956.58</v>
      </c>
      <c r="F66" s="19"/>
      <c r="G66" s="19"/>
      <c r="H66" s="19"/>
      <c r="I66" s="19"/>
      <c r="J66" s="19">
        <f t="shared" si="0"/>
        <v>405956.58</v>
      </c>
      <c r="K66" s="19">
        <f t="shared" si="8"/>
        <v>8119.1316000000006</v>
      </c>
      <c r="L66" s="19"/>
      <c r="M66" s="19">
        <f t="shared" si="3"/>
        <v>3938.9846376237624</v>
      </c>
      <c r="N66" s="19">
        <f t="shared" si="10"/>
        <v>393898.46376237622</v>
      </c>
      <c r="O66" s="24">
        <f t="shared" si="11"/>
        <v>232399.94714523133</v>
      </c>
      <c r="P66" s="19">
        <f t="shared" si="12"/>
        <v>161498.51661710552</v>
      </c>
    </row>
    <row r="67" spans="1:16" ht="18.75" customHeight="1">
      <c r="A67" s="25">
        <v>64</v>
      </c>
      <c r="B67" s="22" t="s">
        <v>127</v>
      </c>
      <c r="C67" s="22" t="s">
        <v>128</v>
      </c>
      <c r="D67" s="29">
        <v>23</v>
      </c>
      <c r="E67" s="55">
        <v>253375.5</v>
      </c>
      <c r="F67" s="19"/>
      <c r="G67" s="19"/>
      <c r="H67" s="19"/>
      <c r="I67" s="19"/>
      <c r="J67" s="19">
        <f t="shared" ref="J67:J75" si="13">E67+F67+G67+H67+I67</f>
        <v>253375.5</v>
      </c>
      <c r="K67" s="19">
        <f t="shared" si="8"/>
        <v>5067.51</v>
      </c>
      <c r="L67" s="19"/>
      <c r="M67" s="19">
        <f t="shared" ref="M67:M75" si="14">(J67-K67-L67)/101</f>
        <v>2458.4949504950496</v>
      </c>
      <c r="N67" s="19">
        <f t="shared" si="10"/>
        <v>245849.49504950497</v>
      </c>
      <c r="O67" s="24">
        <f t="shared" si="11"/>
        <v>145051.1106579343</v>
      </c>
      <c r="P67" s="19">
        <f t="shared" si="12"/>
        <v>100798.38439154607</v>
      </c>
    </row>
    <row r="68" spans="1:16" ht="18.75" customHeight="1">
      <c r="A68" s="25">
        <v>65</v>
      </c>
      <c r="B68" s="22" t="s">
        <v>129</v>
      </c>
      <c r="C68" s="22" t="s">
        <v>130</v>
      </c>
      <c r="D68" s="29">
        <v>23</v>
      </c>
      <c r="E68" s="55">
        <v>178487.98</v>
      </c>
      <c r="F68" s="19"/>
      <c r="G68" s="19"/>
      <c r="H68" s="19"/>
      <c r="I68" s="19"/>
      <c r="J68" s="19">
        <f t="shared" si="13"/>
        <v>178487.98</v>
      </c>
      <c r="K68" s="19">
        <f t="shared" si="8"/>
        <v>3569.7596000000003</v>
      </c>
      <c r="L68" s="19"/>
      <c r="M68" s="19">
        <f t="shared" si="14"/>
        <v>1731.8635683168318</v>
      </c>
      <c r="N68" s="19">
        <f t="shared" si="10"/>
        <v>173186.35683168317</v>
      </c>
      <c r="O68" s="24">
        <f t="shared" si="11"/>
        <v>102179.88612983956</v>
      </c>
      <c r="P68" s="19">
        <f t="shared" si="12"/>
        <v>71006.470701826285</v>
      </c>
    </row>
    <row r="69" spans="1:16" ht="18.75" customHeight="1">
      <c r="A69" s="25">
        <v>66</v>
      </c>
      <c r="B69" s="22" t="s">
        <v>131</v>
      </c>
      <c r="C69" s="22" t="s">
        <v>132</v>
      </c>
      <c r="D69" s="29">
        <v>23</v>
      </c>
      <c r="E69" s="55">
        <v>194760.18</v>
      </c>
      <c r="F69" s="19"/>
      <c r="G69" s="19"/>
      <c r="H69" s="19"/>
      <c r="I69" s="19"/>
      <c r="J69" s="19">
        <f t="shared" si="13"/>
        <v>194760.18</v>
      </c>
      <c r="K69" s="19">
        <f t="shared" si="8"/>
        <v>3895.2035999999998</v>
      </c>
      <c r="L69" s="19"/>
      <c r="M69" s="19">
        <f t="shared" si="14"/>
        <v>1889.7522415841584</v>
      </c>
      <c r="N69" s="19">
        <f t="shared" si="10"/>
        <v>188975.22415841583</v>
      </c>
      <c r="O69" s="24">
        <f t="shared" si="11"/>
        <v>111495.31198138416</v>
      </c>
      <c r="P69" s="19">
        <f t="shared" si="12"/>
        <v>77479.912177012782</v>
      </c>
    </row>
    <row r="70" spans="1:16" ht="18.75" customHeight="1">
      <c r="A70" s="25">
        <v>67</v>
      </c>
      <c r="B70" s="22" t="s">
        <v>145</v>
      </c>
      <c r="C70" s="22" t="s">
        <v>146</v>
      </c>
      <c r="D70" s="29">
        <v>22</v>
      </c>
      <c r="E70" s="55">
        <v>752009.28</v>
      </c>
      <c r="F70" s="19"/>
      <c r="G70" s="19"/>
      <c r="H70" s="19"/>
      <c r="I70" s="19"/>
      <c r="J70" s="19">
        <f t="shared" si="13"/>
        <v>752009.28</v>
      </c>
      <c r="K70" s="19">
        <f t="shared" si="8"/>
        <v>15040.185600000001</v>
      </c>
      <c r="L70" s="19"/>
      <c r="M70" s="19">
        <f t="shared" si="14"/>
        <v>7296.7237069306939</v>
      </c>
      <c r="N70" s="19">
        <f t="shared" si="10"/>
        <v>729672.37069306942</v>
      </c>
      <c r="O70" s="24">
        <f t="shared" si="11"/>
        <v>430506.42737389175</v>
      </c>
      <c r="P70" s="19">
        <f t="shared" si="12"/>
        <v>299165.94331910467</v>
      </c>
    </row>
    <row r="71" spans="1:16" ht="18.75" customHeight="1">
      <c r="A71" s="25">
        <v>68</v>
      </c>
      <c r="B71" s="22" t="s">
        <v>147</v>
      </c>
      <c r="C71" s="27" t="s">
        <v>148</v>
      </c>
      <c r="D71" s="29">
        <v>22</v>
      </c>
      <c r="E71" s="56">
        <v>367775.32</v>
      </c>
      <c r="F71" s="19"/>
      <c r="G71" s="19"/>
      <c r="H71" s="19"/>
      <c r="I71" s="19"/>
      <c r="J71" s="19">
        <f t="shared" si="13"/>
        <v>367775.32</v>
      </c>
      <c r="K71" s="19">
        <f t="shared" si="8"/>
        <v>7355.5064000000002</v>
      </c>
      <c r="L71" s="19"/>
      <c r="M71" s="19">
        <f t="shared" si="14"/>
        <v>3568.5130059405942</v>
      </c>
      <c r="N71" s="19">
        <f t="shared" si="10"/>
        <v>356851.3005940594</v>
      </c>
      <c r="O71" s="24">
        <f t="shared" si="11"/>
        <v>210542.13465223432</v>
      </c>
      <c r="P71" s="19">
        <f t="shared" si="12"/>
        <v>146309.1659417894</v>
      </c>
    </row>
    <row r="72" spans="1:16" ht="18.75" customHeight="1">
      <c r="A72" s="25">
        <v>69</v>
      </c>
      <c r="B72" s="22" t="s">
        <v>143</v>
      </c>
      <c r="C72" s="27" t="s">
        <v>144</v>
      </c>
      <c r="D72" s="29">
        <v>22</v>
      </c>
      <c r="E72" s="55">
        <v>441174.86</v>
      </c>
      <c r="F72" s="19"/>
      <c r="G72" s="19"/>
      <c r="H72" s="19"/>
      <c r="I72" s="19"/>
      <c r="J72" s="19">
        <f t="shared" si="13"/>
        <v>441174.86</v>
      </c>
      <c r="K72" s="19">
        <f t="shared" si="8"/>
        <v>8823.4971999999998</v>
      </c>
      <c r="L72" s="19"/>
      <c r="M72" s="19">
        <f t="shared" si="14"/>
        <v>4280.7065623762373</v>
      </c>
      <c r="N72" s="19">
        <f t="shared" si="10"/>
        <v>428070.65623762371</v>
      </c>
      <c r="O72" s="24">
        <f t="shared" si="11"/>
        <v>252561.52799840027</v>
      </c>
      <c r="P72" s="19">
        <f t="shared" si="12"/>
        <v>175509.12823918066</v>
      </c>
    </row>
    <row r="73" spans="1:16" ht="18.75" customHeight="1">
      <c r="A73" s="25">
        <v>70</v>
      </c>
      <c r="B73" s="22" t="s">
        <v>137</v>
      </c>
      <c r="C73" s="22" t="s">
        <v>138</v>
      </c>
      <c r="D73" s="29">
        <v>22</v>
      </c>
      <c r="E73" s="55">
        <v>254688.84</v>
      </c>
      <c r="F73" s="19"/>
      <c r="G73" s="19"/>
      <c r="H73" s="19"/>
      <c r="I73" s="19"/>
      <c r="J73" s="19">
        <f t="shared" si="13"/>
        <v>254688.84</v>
      </c>
      <c r="K73" s="19">
        <f t="shared" si="8"/>
        <v>5093.7767999999996</v>
      </c>
      <c r="L73" s="19"/>
      <c r="M73" s="19">
        <f t="shared" si="14"/>
        <v>2471.2382495049505</v>
      </c>
      <c r="N73" s="19">
        <f t="shared" si="10"/>
        <v>247123.82495049507</v>
      </c>
      <c r="O73" s="24">
        <f t="shared" si="11"/>
        <v>145802.9648256478</v>
      </c>
      <c r="P73" s="19">
        <f t="shared" si="12"/>
        <v>101320.86012482255</v>
      </c>
    </row>
    <row r="74" spans="1:16" ht="18.75" customHeight="1">
      <c r="A74" s="23">
        <v>71</v>
      </c>
      <c r="B74" s="30" t="s">
        <v>139</v>
      </c>
      <c r="C74" s="30" t="s">
        <v>140</v>
      </c>
      <c r="D74" s="31">
        <v>22</v>
      </c>
      <c r="E74" s="57">
        <v>210529.7</v>
      </c>
      <c r="F74" s="32"/>
      <c r="G74" s="32"/>
      <c r="H74" s="32"/>
      <c r="I74" s="32"/>
      <c r="J74" s="32">
        <f>E74+F74+G74+H74+I74</f>
        <v>210529.7</v>
      </c>
      <c r="K74" s="32">
        <f>(E74+F74+G74+I74)*0.02</f>
        <v>4210.5940000000001</v>
      </c>
      <c r="L74" s="32"/>
      <c r="M74" s="32">
        <f>(J74-K74-L74)/101</f>
        <v>2042.7634257425743</v>
      </c>
      <c r="N74" s="19">
        <f t="shared" si="10"/>
        <v>204276.34257425743</v>
      </c>
      <c r="O74" s="24">
        <f t="shared" si="11"/>
        <v>120522.9661568767</v>
      </c>
      <c r="P74" s="19">
        <f t="shared" si="12"/>
        <v>83753.376417360312</v>
      </c>
    </row>
    <row r="75" spans="1:16" ht="18.75" customHeight="1">
      <c r="A75" s="25">
        <v>72</v>
      </c>
      <c r="B75" s="22" t="s">
        <v>141</v>
      </c>
      <c r="C75" s="22" t="s">
        <v>142</v>
      </c>
      <c r="D75" s="29">
        <v>22</v>
      </c>
      <c r="E75" s="58">
        <v>451101.02</v>
      </c>
      <c r="F75" s="19"/>
      <c r="G75" s="19"/>
      <c r="H75" s="19"/>
      <c r="I75" s="19"/>
      <c r="J75" s="19">
        <f t="shared" si="13"/>
        <v>451101.02</v>
      </c>
      <c r="K75" s="19">
        <f t="shared" si="8"/>
        <v>9022.0204000000012</v>
      </c>
      <c r="L75" s="19"/>
      <c r="M75" s="19">
        <f t="shared" si="14"/>
        <v>4377.0197980198027</v>
      </c>
      <c r="N75" s="19">
        <f t="shared" si="10"/>
        <v>437701.97980198025</v>
      </c>
      <c r="O75" s="24">
        <f t="shared" si="11"/>
        <v>258244.00531987916</v>
      </c>
      <c r="P75" s="19">
        <f t="shared" si="12"/>
        <v>179457.97448205733</v>
      </c>
    </row>
    <row r="76" spans="1:16" ht="18.75" customHeight="1">
      <c r="A76" s="25">
        <v>73</v>
      </c>
      <c r="B76" s="22" t="s">
        <v>135</v>
      </c>
      <c r="C76" s="22" t="s">
        <v>136</v>
      </c>
      <c r="D76" s="29">
        <v>22</v>
      </c>
      <c r="E76" s="58">
        <v>159768.46</v>
      </c>
      <c r="F76" s="19"/>
      <c r="G76" s="19"/>
      <c r="H76" s="19"/>
      <c r="I76" s="19"/>
      <c r="J76" s="19">
        <f>E76+F76+G76+H76+I76</f>
        <v>159768.46</v>
      </c>
      <c r="K76" s="19">
        <f>(E76+F76+G76+I76)*0.02</f>
        <v>3195.3692000000001</v>
      </c>
      <c r="L76" s="19"/>
      <c r="M76" s="19">
        <f>(J76-K76-L76)/101</f>
        <v>1550.2286217821784</v>
      </c>
      <c r="N76" s="19">
        <f t="shared" si="10"/>
        <v>155022.86217821785</v>
      </c>
      <c r="O76" s="24">
        <f t="shared" si="11"/>
        <v>91463.431038548544</v>
      </c>
      <c r="P76" s="19">
        <f t="shared" si="12"/>
        <v>63559.431139653818</v>
      </c>
    </row>
    <row r="77" spans="1:16" ht="18.75" customHeight="1">
      <c r="A77" s="40"/>
      <c r="B77" s="22" t="s">
        <v>153</v>
      </c>
      <c r="C77" s="22"/>
      <c r="D77" s="29"/>
      <c r="E77" s="41"/>
      <c r="F77" s="19"/>
      <c r="G77" s="19"/>
      <c r="H77" s="19"/>
      <c r="I77" s="19"/>
      <c r="J77" s="19">
        <f>SUM(J4:J76)</f>
        <v>31384874.468041319</v>
      </c>
      <c r="K77" s="19">
        <f t="shared" ref="K77:N77" si="15">SUM(K4:K76)</f>
        <v>612424.68101482617</v>
      </c>
      <c r="L77" s="19">
        <f t="shared" si="15"/>
        <v>158629.89948000002</v>
      </c>
      <c r="M77" s="19">
        <f t="shared" si="15"/>
        <v>303107.1275994702</v>
      </c>
      <c r="N77" s="19">
        <f t="shared" si="15"/>
        <v>30310712.759947013</v>
      </c>
      <c r="O77" s="33"/>
      <c r="P77" s="32"/>
    </row>
    <row r="79" spans="1:16" ht="18.75" customHeight="1">
      <c r="N79" s="14"/>
    </row>
  </sheetData>
  <mergeCells count="10">
    <mergeCell ref="O2:O3"/>
    <mergeCell ref="P2:P3"/>
    <mergeCell ref="C2:C3"/>
    <mergeCell ref="D2:D3"/>
    <mergeCell ref="B1:M1"/>
    <mergeCell ref="A2:A3"/>
    <mergeCell ref="B2:B3"/>
    <mergeCell ref="E2:J2"/>
    <mergeCell ref="K2:M2"/>
    <mergeCell ref="N2:N3"/>
  </mergeCells>
  <pageMargins left="0.51181102362204722" right="0.11811023622047245" top="0.15748031496062992" bottom="0.15748031496062992" header="0" footer="0"/>
  <pageSetup paperSize="9" scale="55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8"/>
  <sheetViews>
    <sheetView zoomScaleNormal="100" workbookViewId="0">
      <selection activeCell="F3" sqref="F3"/>
    </sheetView>
  </sheetViews>
  <sheetFormatPr defaultRowHeight="15"/>
  <cols>
    <col min="1" max="1" width="8.7109375" customWidth="1"/>
    <col min="2" max="2" width="22.7109375" customWidth="1"/>
    <col min="3" max="3" width="8.7109375" customWidth="1"/>
    <col min="4" max="4" width="20.140625" customWidth="1"/>
    <col min="5" max="5" width="15.5703125" customWidth="1"/>
    <col min="6" max="6" width="13.5703125" customWidth="1"/>
    <col min="7" max="7" width="14.5703125" customWidth="1"/>
    <col min="8" max="1025" width="8.7109375" customWidth="1"/>
  </cols>
  <sheetData>
    <row r="1" spans="1:7" ht="125.25" customHeight="1">
      <c r="A1" s="1" t="s">
        <v>0</v>
      </c>
      <c r="B1" s="53" t="s">
        <v>62</v>
      </c>
      <c r="C1" s="52" t="s">
        <v>63</v>
      </c>
      <c r="D1" s="52" t="s">
        <v>64</v>
      </c>
      <c r="E1" s="52" t="s">
        <v>65</v>
      </c>
      <c r="F1" s="52" t="s">
        <v>66</v>
      </c>
      <c r="G1" s="52" t="s">
        <v>67</v>
      </c>
    </row>
    <row r="2" spans="1:7" ht="15.75">
      <c r="A2" s="2" t="s">
        <v>68</v>
      </c>
      <c r="B2" s="53"/>
      <c r="C2" s="52"/>
      <c r="D2" s="52"/>
      <c r="E2" s="52"/>
      <c r="F2" s="52"/>
      <c r="G2" s="52"/>
    </row>
    <row r="3" spans="1:7" ht="31.5">
      <c r="A3" s="2">
        <v>1</v>
      </c>
      <c r="B3" s="3" t="s">
        <v>1</v>
      </c>
      <c r="C3" s="4">
        <v>5861</v>
      </c>
      <c r="D3" s="4" t="s">
        <v>2</v>
      </c>
      <c r="E3" s="4"/>
      <c r="F3" s="5">
        <v>1175061.7</v>
      </c>
      <c r="G3" s="5">
        <v>23501.23</v>
      </c>
    </row>
    <row r="4" spans="1:7" ht="31.5">
      <c r="A4" s="2">
        <v>2</v>
      </c>
      <c r="B4" s="3" t="s">
        <v>3</v>
      </c>
      <c r="C4" s="4">
        <v>1659</v>
      </c>
      <c r="D4" s="6" t="s">
        <v>2</v>
      </c>
      <c r="E4" s="4"/>
      <c r="F4" s="5">
        <v>201326.88</v>
      </c>
      <c r="G4" s="5">
        <v>4026.54</v>
      </c>
    </row>
    <row r="5" spans="1:7" ht="31.5">
      <c r="A5" s="2">
        <v>3</v>
      </c>
      <c r="B5" s="3" t="s">
        <v>4</v>
      </c>
      <c r="C5" s="4">
        <v>6050</v>
      </c>
      <c r="D5" s="6" t="s">
        <v>2</v>
      </c>
      <c r="E5" s="4"/>
      <c r="F5" s="5">
        <v>831233.3</v>
      </c>
      <c r="G5" s="5">
        <v>16624.669999999998</v>
      </c>
    </row>
    <row r="6" spans="1:7" ht="31.5">
      <c r="A6" s="2">
        <v>4</v>
      </c>
      <c r="B6" s="3" t="s">
        <v>5</v>
      </c>
      <c r="C6" s="4">
        <v>9494</v>
      </c>
      <c r="D6" s="6" t="s">
        <v>2</v>
      </c>
      <c r="E6" s="4"/>
      <c r="F6" s="5">
        <v>951894.2</v>
      </c>
      <c r="G6" s="5">
        <v>19037.88</v>
      </c>
    </row>
    <row r="7" spans="1:7" ht="31.5">
      <c r="A7" s="2">
        <v>5</v>
      </c>
      <c r="B7" s="3" t="s">
        <v>6</v>
      </c>
      <c r="C7" s="4">
        <v>2270</v>
      </c>
      <c r="D7" s="6" t="s">
        <v>2</v>
      </c>
      <c r="E7" s="4"/>
      <c r="F7" s="5">
        <v>155378.85999999999</v>
      </c>
      <c r="G7" s="5">
        <v>3107.58</v>
      </c>
    </row>
    <row r="8" spans="1:7" ht="31.5">
      <c r="A8" s="2">
        <v>6</v>
      </c>
      <c r="B8" s="3" t="s">
        <v>7</v>
      </c>
      <c r="C8" s="4">
        <v>2335</v>
      </c>
      <c r="D8" s="6" t="s">
        <v>2</v>
      </c>
      <c r="E8" s="4"/>
      <c r="F8" s="5">
        <v>519323.9</v>
      </c>
      <c r="G8" s="5">
        <v>10386.48</v>
      </c>
    </row>
    <row r="9" spans="1:7" ht="31.5">
      <c r="A9" s="2">
        <v>7</v>
      </c>
      <c r="B9" s="3" t="s">
        <v>8</v>
      </c>
      <c r="C9" s="4">
        <v>2659</v>
      </c>
      <c r="D9" s="6" t="s">
        <v>2</v>
      </c>
      <c r="E9" s="4"/>
      <c r="F9" s="5">
        <v>553811.76</v>
      </c>
      <c r="G9" s="5">
        <v>11076.24</v>
      </c>
    </row>
    <row r="10" spans="1:7" ht="31.5">
      <c r="A10" s="2">
        <v>8</v>
      </c>
      <c r="B10" s="3" t="s">
        <v>9</v>
      </c>
      <c r="C10" s="4">
        <v>1125</v>
      </c>
      <c r="D10" s="6" t="s">
        <v>2</v>
      </c>
      <c r="E10" s="4"/>
      <c r="F10" s="5">
        <v>188737.46</v>
      </c>
      <c r="G10" s="5">
        <v>3774.75</v>
      </c>
    </row>
    <row r="11" spans="1:7" ht="31.5">
      <c r="A11" s="2">
        <v>9</v>
      </c>
      <c r="B11" s="3" t="s">
        <v>10</v>
      </c>
      <c r="C11" s="4">
        <v>1125</v>
      </c>
      <c r="D11" s="6" t="s">
        <v>2</v>
      </c>
      <c r="E11" s="4"/>
      <c r="F11" s="5">
        <v>191462.08</v>
      </c>
      <c r="G11" s="5">
        <v>3829.24</v>
      </c>
    </row>
    <row r="12" spans="1:7" ht="31.5">
      <c r="A12" s="2">
        <v>10</v>
      </c>
      <c r="B12" s="3" t="s">
        <v>11</v>
      </c>
      <c r="C12" s="4">
        <v>1125</v>
      </c>
      <c r="D12" s="6" t="s">
        <v>2</v>
      </c>
      <c r="E12" s="4"/>
      <c r="F12" s="5">
        <v>191462.08</v>
      </c>
      <c r="G12" s="5">
        <v>3829.24</v>
      </c>
    </row>
    <row r="13" spans="1:7" ht="31.5">
      <c r="A13" s="2">
        <v>11</v>
      </c>
      <c r="B13" s="3" t="s">
        <v>12</v>
      </c>
      <c r="C13" s="4">
        <v>2703</v>
      </c>
      <c r="D13" s="6" t="s">
        <v>2</v>
      </c>
      <c r="E13" s="4"/>
      <c r="F13" s="5">
        <v>586153.19999999995</v>
      </c>
      <c r="G13" s="5">
        <v>11723.06</v>
      </c>
    </row>
    <row r="14" spans="1:7" ht="31.5">
      <c r="A14" s="2">
        <v>12</v>
      </c>
      <c r="B14" s="3" t="s">
        <v>13</v>
      </c>
      <c r="C14" s="4">
        <v>2620</v>
      </c>
      <c r="D14" s="6" t="s">
        <v>2</v>
      </c>
      <c r="E14" s="4"/>
      <c r="F14" s="5">
        <v>437582.94</v>
      </c>
      <c r="G14" s="5">
        <v>8751.66</v>
      </c>
    </row>
    <row r="15" spans="1:7" ht="31.5">
      <c r="A15" s="2">
        <v>13</v>
      </c>
      <c r="B15" s="3" t="s">
        <v>14</v>
      </c>
      <c r="C15" s="4">
        <v>3143</v>
      </c>
      <c r="D15" s="6" t="s">
        <v>15</v>
      </c>
      <c r="E15" s="4"/>
      <c r="F15" s="5">
        <v>519752.24</v>
      </c>
      <c r="G15" s="5">
        <v>10395.040000000001</v>
      </c>
    </row>
    <row r="16" spans="1:7" ht="31.5">
      <c r="A16" s="2">
        <v>14</v>
      </c>
      <c r="B16" s="3" t="s">
        <v>16</v>
      </c>
      <c r="C16" s="4">
        <v>4685</v>
      </c>
      <c r="D16" s="4" t="s">
        <v>2</v>
      </c>
      <c r="E16" s="4"/>
      <c r="F16" s="5">
        <v>490549.6</v>
      </c>
      <c r="G16" s="5">
        <v>9810.99</v>
      </c>
    </row>
    <row r="17" spans="1:7" ht="63">
      <c r="A17" s="2">
        <v>15</v>
      </c>
      <c r="B17" s="3" t="s">
        <v>17</v>
      </c>
      <c r="C17" s="4">
        <v>12440</v>
      </c>
      <c r="D17" s="4" t="s">
        <v>18</v>
      </c>
      <c r="E17" s="4" t="s">
        <v>19</v>
      </c>
      <c r="F17" s="5">
        <v>511026.14</v>
      </c>
      <c r="G17" s="4">
        <v>74629.67</v>
      </c>
    </row>
    <row r="18" spans="1:7" ht="15.75">
      <c r="A18" s="2">
        <v>16</v>
      </c>
      <c r="B18" s="3" t="s">
        <v>20</v>
      </c>
      <c r="C18" s="4">
        <v>3264.2</v>
      </c>
      <c r="D18" s="4" t="s">
        <v>2</v>
      </c>
      <c r="E18" s="4"/>
      <c r="F18" s="5">
        <v>221445.88</v>
      </c>
      <c r="G18" s="5">
        <v>4428.92</v>
      </c>
    </row>
    <row r="19" spans="1:7" ht="15.75">
      <c r="A19" s="2">
        <v>17</v>
      </c>
      <c r="B19" s="3" t="s">
        <v>21</v>
      </c>
      <c r="C19" s="4">
        <v>3640</v>
      </c>
      <c r="D19" s="4" t="s">
        <v>2</v>
      </c>
      <c r="E19" s="4"/>
      <c r="F19" s="5">
        <v>164999.4</v>
      </c>
      <c r="G19" s="5">
        <v>3299.99</v>
      </c>
    </row>
    <row r="20" spans="1:7" ht="15.75">
      <c r="A20" s="2">
        <v>18</v>
      </c>
      <c r="B20" s="3" t="s">
        <v>22</v>
      </c>
      <c r="C20" s="4">
        <v>5487</v>
      </c>
      <c r="D20" s="4" t="s">
        <v>2</v>
      </c>
      <c r="E20" s="4"/>
      <c r="F20" s="5">
        <v>1214629.46</v>
      </c>
      <c r="G20" s="5">
        <v>24292.59</v>
      </c>
    </row>
    <row r="21" spans="1:7" ht="15.75">
      <c r="A21" s="2">
        <v>19</v>
      </c>
      <c r="B21" s="3" t="s">
        <v>23</v>
      </c>
      <c r="C21" s="4">
        <v>9921</v>
      </c>
      <c r="D21" s="4" t="s">
        <v>2</v>
      </c>
      <c r="E21" s="4"/>
      <c r="F21" s="5">
        <v>1273727.3999999999</v>
      </c>
      <c r="G21" s="5">
        <v>25474.55</v>
      </c>
    </row>
    <row r="22" spans="1:7" ht="47.25">
      <c r="A22" s="2">
        <v>20</v>
      </c>
      <c r="B22" s="3" t="s">
        <v>24</v>
      </c>
      <c r="C22" s="4">
        <v>10427</v>
      </c>
      <c r="D22" s="4" t="s">
        <v>18</v>
      </c>
      <c r="E22" s="4"/>
      <c r="F22" s="5">
        <v>102756.76</v>
      </c>
      <c r="G22" s="5">
        <v>2055.14</v>
      </c>
    </row>
    <row r="23" spans="1:7" ht="47.25">
      <c r="A23" s="2">
        <v>21</v>
      </c>
      <c r="B23" s="3" t="s">
        <v>25</v>
      </c>
      <c r="C23" s="4">
        <v>10548</v>
      </c>
      <c r="D23" s="4" t="s">
        <v>18</v>
      </c>
      <c r="E23" s="4"/>
      <c r="F23" s="5">
        <v>179795.42</v>
      </c>
      <c r="G23" s="5">
        <v>3595.91</v>
      </c>
    </row>
    <row r="24" spans="1:7" ht="63">
      <c r="A24" s="2">
        <v>22</v>
      </c>
      <c r="B24" s="3" t="s">
        <v>26</v>
      </c>
      <c r="C24" s="4">
        <v>10537</v>
      </c>
      <c r="D24" s="4" t="s">
        <v>27</v>
      </c>
      <c r="E24" s="4" t="s">
        <v>19</v>
      </c>
      <c r="F24" s="5">
        <v>630987.30000000005</v>
      </c>
      <c r="G24" s="4">
        <v>92769.95</v>
      </c>
    </row>
    <row r="25" spans="1:7" ht="31.5">
      <c r="A25" s="2">
        <v>23</v>
      </c>
      <c r="B25" s="3" t="s">
        <v>28</v>
      </c>
      <c r="C25" s="4">
        <v>5504</v>
      </c>
      <c r="D25" s="4" t="s">
        <v>2</v>
      </c>
      <c r="E25" s="4"/>
      <c r="F25" s="5">
        <v>1089744.1599999999</v>
      </c>
      <c r="G25" s="5">
        <v>21794.880000000001</v>
      </c>
    </row>
    <row r="26" spans="1:7" ht="31.5">
      <c r="A26" s="2">
        <v>24</v>
      </c>
      <c r="B26" s="3" t="s">
        <v>29</v>
      </c>
      <c r="C26" s="4">
        <v>15594</v>
      </c>
      <c r="D26" s="4" t="s">
        <v>2</v>
      </c>
      <c r="E26" s="4"/>
      <c r="F26" s="5">
        <v>2223518.84</v>
      </c>
      <c r="G26" s="5">
        <v>44470.38</v>
      </c>
    </row>
    <row r="27" spans="1:7" ht="31.5">
      <c r="A27" s="2">
        <v>25</v>
      </c>
      <c r="B27" s="3" t="s">
        <v>30</v>
      </c>
      <c r="C27" s="4">
        <v>2494</v>
      </c>
      <c r="D27" s="4" t="s">
        <v>2</v>
      </c>
      <c r="E27" s="4"/>
      <c r="F27" s="5">
        <v>1034366.76</v>
      </c>
      <c r="G27" s="5">
        <v>20687.34</v>
      </c>
    </row>
    <row r="28" spans="1:7" ht="15.75">
      <c r="A28" s="2">
        <v>26</v>
      </c>
      <c r="B28" s="3" t="s">
        <v>31</v>
      </c>
      <c r="C28" s="4">
        <v>2740</v>
      </c>
      <c r="D28" s="4" t="s">
        <v>2</v>
      </c>
      <c r="E28" s="4"/>
      <c r="F28" s="5">
        <v>619274.62</v>
      </c>
      <c r="G28" s="5">
        <v>12385.49</v>
      </c>
    </row>
    <row r="29" spans="1:7" ht="15.75">
      <c r="A29" s="2">
        <v>27</v>
      </c>
      <c r="B29" s="3" t="s">
        <v>32</v>
      </c>
      <c r="C29" s="4">
        <v>4253</v>
      </c>
      <c r="D29" s="4" t="s">
        <v>2</v>
      </c>
      <c r="E29" s="4"/>
      <c r="F29" s="5">
        <v>640015.48</v>
      </c>
      <c r="G29" s="5">
        <v>12800.31</v>
      </c>
    </row>
    <row r="30" spans="1:7" ht="15.75">
      <c r="A30" s="2">
        <v>28</v>
      </c>
      <c r="B30" s="3" t="s">
        <v>33</v>
      </c>
      <c r="C30" s="4">
        <v>1353</v>
      </c>
      <c r="D30" s="4" t="s">
        <v>2</v>
      </c>
      <c r="E30" s="4"/>
      <c r="F30" s="5">
        <v>237400.66</v>
      </c>
      <c r="G30" s="5">
        <v>4748.01</v>
      </c>
    </row>
    <row r="31" spans="1:7" ht="15.75">
      <c r="A31" s="2">
        <v>29</v>
      </c>
      <c r="B31" s="3" t="s">
        <v>34</v>
      </c>
      <c r="C31" s="4">
        <v>10028</v>
      </c>
      <c r="D31" s="4" t="s">
        <v>2</v>
      </c>
      <c r="E31" s="4"/>
      <c r="F31" s="5">
        <v>1373783.14</v>
      </c>
      <c r="G31" s="5">
        <v>27475.66</v>
      </c>
    </row>
    <row r="32" spans="1:7" ht="31.5">
      <c r="A32" s="2">
        <v>30</v>
      </c>
      <c r="B32" s="3" t="s">
        <v>35</v>
      </c>
      <c r="C32" s="4">
        <v>2988</v>
      </c>
      <c r="D32" s="4" t="s">
        <v>2</v>
      </c>
      <c r="E32" s="4"/>
      <c r="F32" s="5">
        <v>266911.28000000003</v>
      </c>
      <c r="G32" s="5">
        <v>5338.23</v>
      </c>
    </row>
    <row r="33" spans="1:7" ht="31.5">
      <c r="A33" s="2">
        <v>31</v>
      </c>
      <c r="B33" s="3" t="s">
        <v>36</v>
      </c>
      <c r="C33" s="4">
        <v>3496</v>
      </c>
      <c r="D33" s="4" t="s">
        <v>2</v>
      </c>
      <c r="E33" s="4"/>
      <c r="F33" s="5">
        <v>376599.36</v>
      </c>
      <c r="G33" s="5">
        <v>7531.99</v>
      </c>
    </row>
    <row r="34" spans="1:7" ht="31.5">
      <c r="A34" s="2">
        <v>32</v>
      </c>
      <c r="B34" s="3" t="s">
        <v>37</v>
      </c>
      <c r="C34" s="4">
        <v>3445.5</v>
      </c>
      <c r="D34" s="4" t="s">
        <v>2</v>
      </c>
      <c r="E34" s="4"/>
      <c r="F34" s="5">
        <v>428356.52</v>
      </c>
      <c r="G34" s="5">
        <v>8567.1299999999992</v>
      </c>
    </row>
    <row r="35" spans="1:7" ht="31.5">
      <c r="A35" s="2">
        <v>33</v>
      </c>
      <c r="B35" s="3" t="s">
        <v>38</v>
      </c>
      <c r="C35" s="4">
        <v>2503</v>
      </c>
      <c r="D35" s="4" t="s">
        <v>2</v>
      </c>
      <c r="E35" s="4"/>
      <c r="F35" s="5">
        <v>221586.3</v>
      </c>
      <c r="G35" s="5">
        <v>4431.7299999999996</v>
      </c>
    </row>
    <row r="36" spans="1:7" ht="15.75">
      <c r="A36" s="2">
        <v>34</v>
      </c>
      <c r="B36" s="3" t="s">
        <v>39</v>
      </c>
      <c r="C36" s="4">
        <v>3326</v>
      </c>
      <c r="D36" s="4" t="s">
        <v>2</v>
      </c>
      <c r="E36" s="4"/>
      <c r="F36" s="5">
        <v>682235.88</v>
      </c>
      <c r="G36" s="5">
        <v>13644.72</v>
      </c>
    </row>
    <row r="37" spans="1:7" ht="15.75">
      <c r="A37" s="2">
        <v>35</v>
      </c>
      <c r="B37" s="3" t="s">
        <v>40</v>
      </c>
      <c r="C37" s="4">
        <v>4557</v>
      </c>
      <c r="D37" s="4" t="s">
        <v>2</v>
      </c>
      <c r="E37" s="4"/>
      <c r="F37" s="5">
        <v>610097.76</v>
      </c>
      <c r="G37" s="5">
        <v>12201.96</v>
      </c>
    </row>
    <row r="38" spans="1:7" ht="15.75">
      <c r="A38" s="2">
        <v>36</v>
      </c>
      <c r="B38" s="3" t="s">
        <v>41</v>
      </c>
      <c r="C38" s="4">
        <v>4539</v>
      </c>
      <c r="D38" s="4" t="s">
        <v>2</v>
      </c>
      <c r="E38" s="4"/>
      <c r="F38" s="5">
        <v>867507.68</v>
      </c>
      <c r="G38" s="5">
        <v>17350.150000000001</v>
      </c>
    </row>
    <row r="39" spans="1:7" ht="15.75">
      <c r="A39" s="2">
        <v>37</v>
      </c>
      <c r="B39" s="3" t="s">
        <v>42</v>
      </c>
      <c r="C39" s="4">
        <v>3352</v>
      </c>
      <c r="D39" s="4" t="s">
        <v>2</v>
      </c>
      <c r="E39" s="4"/>
      <c r="F39" s="5">
        <v>323214.98</v>
      </c>
      <c r="G39" s="5">
        <v>6464.3</v>
      </c>
    </row>
    <row r="40" spans="1:7" ht="47.25">
      <c r="A40" s="2">
        <v>38</v>
      </c>
      <c r="B40" s="3" t="s">
        <v>43</v>
      </c>
      <c r="C40" s="4">
        <v>1206</v>
      </c>
      <c r="D40" s="4" t="s">
        <v>69</v>
      </c>
      <c r="E40" s="4"/>
      <c r="F40" s="5">
        <v>613122.1</v>
      </c>
      <c r="G40" s="5">
        <v>12262.44</v>
      </c>
    </row>
    <row r="41" spans="1:7" ht="15.75">
      <c r="A41" s="2">
        <v>39</v>
      </c>
      <c r="B41" s="3" t="s">
        <v>44</v>
      </c>
      <c r="C41" s="4">
        <v>1394</v>
      </c>
      <c r="D41" s="4" t="s">
        <v>2</v>
      </c>
      <c r="E41" s="4"/>
      <c r="F41" s="5">
        <v>265023.28000000003</v>
      </c>
      <c r="G41" s="5">
        <v>5300.47</v>
      </c>
    </row>
    <row r="42" spans="1:7" ht="31.5">
      <c r="A42" s="2">
        <v>40</v>
      </c>
      <c r="B42" s="3" t="s">
        <v>45</v>
      </c>
      <c r="C42" s="4">
        <v>3616</v>
      </c>
      <c r="D42" s="4" t="s">
        <v>2</v>
      </c>
      <c r="E42" s="4"/>
      <c r="F42" s="5">
        <v>283845.46000000002</v>
      </c>
      <c r="G42" s="5">
        <v>5676.91</v>
      </c>
    </row>
    <row r="43" spans="1:7" ht="31.5">
      <c r="A43" s="2">
        <v>41</v>
      </c>
      <c r="B43" s="3" t="s">
        <v>46</v>
      </c>
      <c r="C43" s="4">
        <v>2581</v>
      </c>
      <c r="D43" s="4" t="s">
        <v>2</v>
      </c>
      <c r="E43" s="4"/>
      <c r="F43" s="5">
        <v>301020.36</v>
      </c>
      <c r="G43" s="5">
        <v>6020.41</v>
      </c>
    </row>
    <row r="44" spans="1:7" ht="31.5">
      <c r="A44" s="2">
        <v>42</v>
      </c>
      <c r="B44" s="3" t="s">
        <v>47</v>
      </c>
      <c r="C44" s="4">
        <v>1654</v>
      </c>
      <c r="D44" s="4" t="s">
        <v>2</v>
      </c>
      <c r="E44" s="4"/>
      <c r="F44" s="5">
        <v>278461.12</v>
      </c>
      <c r="G44" s="5">
        <v>5569.22</v>
      </c>
    </row>
    <row r="45" spans="1:7" ht="15.75">
      <c r="A45" s="2">
        <v>43</v>
      </c>
      <c r="B45" s="3" t="s">
        <v>48</v>
      </c>
      <c r="C45" s="4">
        <v>8152</v>
      </c>
      <c r="D45" s="4" t="s">
        <v>2</v>
      </c>
      <c r="E45" s="4"/>
      <c r="F45" s="5">
        <v>968951.1</v>
      </c>
      <c r="G45" s="5">
        <v>19379.02</v>
      </c>
    </row>
    <row r="46" spans="1:7" ht="15.75">
      <c r="A46" s="2">
        <v>44</v>
      </c>
      <c r="B46" s="3" t="s">
        <v>49</v>
      </c>
      <c r="C46" s="4">
        <v>3738.8</v>
      </c>
      <c r="D46" s="4" t="s">
        <v>2</v>
      </c>
      <c r="E46" s="4"/>
      <c r="F46" s="5">
        <v>676888.41</v>
      </c>
      <c r="G46" s="5">
        <v>13537.77</v>
      </c>
    </row>
    <row r="47" spans="1:7" ht="15.75">
      <c r="A47" s="2">
        <v>45</v>
      </c>
      <c r="B47" s="3" t="s">
        <v>50</v>
      </c>
      <c r="C47" s="4">
        <v>2471</v>
      </c>
      <c r="D47" s="4" t="s">
        <v>2</v>
      </c>
      <c r="E47" s="4"/>
      <c r="F47" s="5">
        <v>481288.96000000002</v>
      </c>
      <c r="G47" s="5">
        <v>9625.7800000000007</v>
      </c>
    </row>
    <row r="48" spans="1:7" ht="15.75">
      <c r="A48" s="2">
        <v>46</v>
      </c>
      <c r="B48" s="3" t="s">
        <v>51</v>
      </c>
      <c r="C48" s="4">
        <v>10781</v>
      </c>
      <c r="D48" s="4" t="s">
        <v>2</v>
      </c>
      <c r="E48" s="4"/>
      <c r="F48" s="5">
        <v>1947652.54</v>
      </c>
      <c r="G48" s="5">
        <v>38953.050000000003</v>
      </c>
    </row>
    <row r="49" spans="1:7" ht="15.75">
      <c r="A49" s="2">
        <v>47</v>
      </c>
      <c r="B49" s="3" t="s">
        <v>52</v>
      </c>
      <c r="C49" s="4">
        <v>2332</v>
      </c>
      <c r="D49" s="4" t="s">
        <v>2</v>
      </c>
      <c r="E49" s="4"/>
      <c r="F49" s="5">
        <v>268344.98</v>
      </c>
      <c r="G49" s="5">
        <v>5366.9</v>
      </c>
    </row>
    <row r="50" spans="1:7" ht="15.75">
      <c r="A50" s="2">
        <v>48</v>
      </c>
      <c r="B50" s="3" t="s">
        <v>53</v>
      </c>
      <c r="C50" s="4">
        <v>2652</v>
      </c>
      <c r="D50" s="4" t="s">
        <v>2</v>
      </c>
      <c r="E50" s="4"/>
      <c r="F50" s="5">
        <v>417614.98</v>
      </c>
      <c r="G50" s="5">
        <v>8352.2999999999993</v>
      </c>
    </row>
    <row r="51" spans="1:7" ht="15.75">
      <c r="A51" s="2">
        <v>49</v>
      </c>
      <c r="B51" s="3" t="s">
        <v>54</v>
      </c>
      <c r="C51" s="4">
        <v>1305</v>
      </c>
      <c r="D51" s="4" t="s">
        <v>2</v>
      </c>
      <c r="E51" s="4"/>
      <c r="F51" s="5">
        <v>292890.15999999997</v>
      </c>
      <c r="G51" s="5">
        <v>5857.8</v>
      </c>
    </row>
    <row r="52" spans="1:7" ht="15.75">
      <c r="A52" s="2">
        <v>50</v>
      </c>
      <c r="B52" s="3" t="s">
        <v>55</v>
      </c>
      <c r="C52" s="4">
        <v>1306</v>
      </c>
      <c r="D52" s="4" t="s">
        <v>2</v>
      </c>
      <c r="E52" s="4"/>
      <c r="F52" s="5">
        <v>213747.56</v>
      </c>
      <c r="G52" s="5">
        <v>4274.95</v>
      </c>
    </row>
    <row r="53" spans="1:7" ht="15.75">
      <c r="A53" s="7">
        <v>51</v>
      </c>
      <c r="B53" s="3" t="s">
        <v>56</v>
      </c>
      <c r="C53" s="4">
        <v>2126</v>
      </c>
      <c r="D53" s="4" t="s">
        <v>2</v>
      </c>
      <c r="E53" s="4"/>
      <c r="F53" s="5">
        <v>279199.8</v>
      </c>
      <c r="G53" s="5">
        <v>5584</v>
      </c>
    </row>
    <row r="54" spans="1:7" ht="15.75">
      <c r="A54" s="7">
        <v>52</v>
      </c>
      <c r="B54" s="3" t="s">
        <v>57</v>
      </c>
      <c r="C54" s="4">
        <v>3452</v>
      </c>
      <c r="D54" s="4" t="s">
        <v>2</v>
      </c>
      <c r="E54" s="4"/>
      <c r="F54" s="5">
        <v>547730.04</v>
      </c>
      <c r="G54" s="5">
        <v>10954.6</v>
      </c>
    </row>
    <row r="55" spans="1:7" ht="31.5">
      <c r="A55" s="7">
        <v>53</v>
      </c>
      <c r="B55" s="3" t="s">
        <v>58</v>
      </c>
      <c r="C55" s="4">
        <v>1273</v>
      </c>
      <c r="D55" s="4" t="s">
        <v>2</v>
      </c>
      <c r="E55" s="4"/>
      <c r="F55" s="5">
        <v>669490.69999999995</v>
      </c>
      <c r="G55" s="5">
        <v>13389.81</v>
      </c>
    </row>
    <row r="56" spans="1:7" ht="47.25">
      <c r="A56" s="7">
        <v>54</v>
      </c>
      <c r="B56" s="3" t="s">
        <v>59</v>
      </c>
      <c r="C56" s="4">
        <v>1316</v>
      </c>
      <c r="D56" s="4" t="s">
        <v>69</v>
      </c>
      <c r="E56" s="4"/>
      <c r="F56" s="5">
        <v>213155.20000000001</v>
      </c>
      <c r="G56" s="5">
        <v>4263.1000000000004</v>
      </c>
    </row>
    <row r="57" spans="1:7" ht="15.75">
      <c r="A57" s="7">
        <v>55</v>
      </c>
      <c r="B57" s="3" t="s">
        <v>60</v>
      </c>
      <c r="C57" s="4">
        <v>1702</v>
      </c>
      <c r="D57" s="4" t="s">
        <v>2</v>
      </c>
      <c r="E57" s="4"/>
      <c r="F57" s="5">
        <v>249214.82</v>
      </c>
      <c r="G57" s="5">
        <v>4984.3</v>
      </c>
    </row>
    <row r="58" spans="1:7" ht="15.75">
      <c r="A58" s="7">
        <v>56</v>
      </c>
      <c r="B58" s="3" t="s">
        <v>61</v>
      </c>
      <c r="C58" s="4">
        <v>1908</v>
      </c>
      <c r="D58" s="4" t="s">
        <v>2</v>
      </c>
      <c r="E58" s="4"/>
      <c r="F58" s="5">
        <v>302744.34000000003</v>
      </c>
      <c r="G58" s="5">
        <v>6054.89</v>
      </c>
    </row>
  </sheetData>
  <mergeCells count="6">
    <mergeCell ref="G1:G2"/>
    <mergeCell ref="B1:B2"/>
    <mergeCell ref="C1:C2"/>
    <mergeCell ref="D1:D2"/>
    <mergeCell ref="E1:E2"/>
    <mergeCell ref="F1:F2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П. Петрова</dc:creator>
  <cp:lastModifiedBy>Petrova</cp:lastModifiedBy>
  <cp:revision>3</cp:revision>
  <cp:lastPrinted>2017-06-08T02:58:21Z</cp:lastPrinted>
  <dcterms:created xsi:type="dcterms:W3CDTF">2006-09-28T05:33:49Z</dcterms:created>
  <dcterms:modified xsi:type="dcterms:W3CDTF">2017-06-08T02:58:24Z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